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yer\YandexDisk\USPEH-NEW\Прайсы 2024\Обновление\05,04,2024\"/>
    </mc:Choice>
  </mc:AlternateContent>
  <xr:revisionPtr revIDLastSave="0" documentId="13_ncr:1_{17B25BCF-9C66-4F6C-BA65-364EA7CC9C8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айс Успех" sheetId="1" r:id="rId1"/>
    <sheet name="Условия работы" sheetId="3" r:id="rId2"/>
  </sheets>
  <definedNames>
    <definedName name="_xlnm._FilterDatabase" localSheetId="0" hidden="1">'прайс Успех'!$B$20:$L$126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1" l="1"/>
  <c r="J76" i="1"/>
  <c r="J58" i="1"/>
  <c r="A132" i="1" l="1"/>
  <c r="A124" i="1"/>
  <c r="A123" i="1"/>
  <c r="A122" i="1"/>
  <c r="A121" i="1"/>
  <c r="A117" i="1"/>
  <c r="A103" i="1"/>
  <c r="A101" i="1"/>
  <c r="A100" i="1"/>
  <c r="A99" i="1"/>
  <c r="A97" i="1"/>
  <c r="A96" i="1"/>
  <c r="A95" i="1"/>
  <c r="A94" i="1"/>
  <c r="A93" i="1"/>
  <c r="A92" i="1"/>
  <c r="A91" i="1"/>
  <c r="A89" i="1"/>
  <c r="A88" i="1"/>
  <c r="A87" i="1"/>
  <c r="A86" i="1"/>
  <c r="A83" i="1"/>
  <c r="A82" i="1"/>
  <c r="A81" i="1"/>
  <c r="A80" i="1"/>
  <c r="A79" i="1"/>
  <c r="A75" i="1"/>
  <c r="A73" i="1"/>
  <c r="A70" i="1"/>
  <c r="A69" i="1"/>
  <c r="A68" i="1"/>
  <c r="A66" i="1"/>
  <c r="A65" i="1"/>
  <c r="A64" i="1"/>
  <c r="A63" i="1"/>
  <c r="A62" i="1"/>
  <c r="A61" i="1"/>
  <c r="A60" i="1"/>
  <c r="A59" i="1"/>
  <c r="A47" i="1"/>
  <c r="A45" i="1"/>
  <c r="A44" i="1"/>
  <c r="A43" i="1"/>
  <c r="A27" i="1"/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21" i="1"/>
  <c r="K17" i="1" l="1"/>
  <c r="K18" i="1" s="1"/>
  <c r="K19" i="1" l="1"/>
</calcChain>
</file>

<file path=xl/sharedStrings.xml><?xml version="1.0" encoding="utf-8"?>
<sst xmlns="http://schemas.openxmlformats.org/spreadsheetml/2006/main" count="620" uniqueCount="332">
  <si>
    <t>01-07-0004</t>
  </si>
  <si>
    <t>Абрикос Десертный 1-летка ОКС</t>
  </si>
  <si>
    <t>01-07-0007</t>
  </si>
  <si>
    <t>Абрикос Лель 1-летка ОКС</t>
  </si>
  <si>
    <t>01-07-0022</t>
  </si>
  <si>
    <t>Алыча Мара 1-летка ОКС</t>
  </si>
  <si>
    <t>01-07-0026</t>
  </si>
  <si>
    <t>Алыча Несмеяна 1-летка ОКС</t>
  </si>
  <si>
    <t>01-07-0028</t>
  </si>
  <si>
    <t>Алыча Принцесса 1-летка ОКС</t>
  </si>
  <si>
    <t>01-07-0040</t>
  </si>
  <si>
    <t>Вишня Гриот Белорусский 1-летка ОКС</t>
  </si>
  <si>
    <t>01-07-0041</t>
  </si>
  <si>
    <t>01-07-0050</t>
  </si>
  <si>
    <t>Вишня Морозовка 1-летка ОКС</t>
  </si>
  <si>
    <t>01-07-0059</t>
  </si>
  <si>
    <t>Вишня Тургеневка 1-летка ОКС</t>
  </si>
  <si>
    <t>01-07-0064</t>
  </si>
  <si>
    <t>Вишня Шоколадница 1-летка ОКС</t>
  </si>
  <si>
    <t>01-07-0067</t>
  </si>
  <si>
    <t>Груша Велеса 1-летка ОКС</t>
  </si>
  <si>
    <t>01-07-0073</t>
  </si>
  <si>
    <t>Груша Лада 1-летка ОКС</t>
  </si>
  <si>
    <t>01-07-0075</t>
  </si>
  <si>
    <t>Груша Москвичка 1-летка ОКС</t>
  </si>
  <si>
    <t>01-07-0077</t>
  </si>
  <si>
    <t>Груша Ника 1-летка ОКС</t>
  </si>
  <si>
    <t>01-07-0082</t>
  </si>
  <si>
    <t>Груша Просто Мария 1-летка ОКС</t>
  </si>
  <si>
    <t>01-07-0084</t>
  </si>
  <si>
    <t>Груша Русская красавица 1-летка ОКС</t>
  </si>
  <si>
    <t>01-07-0088</t>
  </si>
  <si>
    <t>Груша Чижовская 1-летка ОКС</t>
  </si>
  <si>
    <t>01-07-0106</t>
  </si>
  <si>
    <t>Жимолость Омега 1-летка ОКС</t>
  </si>
  <si>
    <t>01-07-0107</t>
  </si>
  <si>
    <t>Жимолость Павловская 1-летка ОКС</t>
  </si>
  <si>
    <t>01-07-1148</t>
  </si>
  <si>
    <t>01-07-0116</t>
  </si>
  <si>
    <t>Крыжовник Колобок 1-летка ОКС</t>
  </si>
  <si>
    <t>01-07-0117</t>
  </si>
  <si>
    <t>Крыжовник Командор 1-летка ОКС</t>
  </si>
  <si>
    <t>01-07-0118</t>
  </si>
  <si>
    <t>Крыжовник Консул 1-летка ОКС</t>
  </si>
  <si>
    <t>01-07-0119</t>
  </si>
  <si>
    <t>Крыжовник Краснославянский 1-летка ОКС</t>
  </si>
  <si>
    <t>01-07-0138</t>
  </si>
  <si>
    <t>Малина ремонтантная Оранжевое чудо 1-летка ОКС</t>
  </si>
  <si>
    <t>01-07-0664</t>
  </si>
  <si>
    <t>Рябина Алая крупная 1-летка ОКС</t>
  </si>
  <si>
    <t>01-07-0665</t>
  </si>
  <si>
    <t>Рябина Вкусная 1-летка ОКС</t>
  </si>
  <si>
    <t>01-07-0146</t>
  </si>
  <si>
    <t>Рябина Гранатная 1-летка ОКС</t>
  </si>
  <si>
    <t>01-07-0150</t>
  </si>
  <si>
    <t>Рябина Рубиновая 1-летка ОКС</t>
  </si>
  <si>
    <t>01-07-0667</t>
  </si>
  <si>
    <t>Рябина Титан 1-летка ОКС</t>
  </si>
  <si>
    <t>01-07-0185</t>
  </si>
  <si>
    <t>Смородина белая Смольяниновская белая 1-летка ОКС</t>
  </si>
  <si>
    <t>01-07-0187</t>
  </si>
  <si>
    <t>Смородина зеленая Снежная королева 1-летка ОКС</t>
  </si>
  <si>
    <t>01-07-0188</t>
  </si>
  <si>
    <t>Смородина красная Голландская розовая 1-летка ОКС</t>
  </si>
  <si>
    <t>01-07-0190</t>
  </si>
  <si>
    <t>Смородина красная Константиновская 1-летка ОКС</t>
  </si>
  <si>
    <t>01-07-0191</t>
  </si>
  <si>
    <t>Смородина красная Натали 1-летка ОКС</t>
  </si>
  <si>
    <t>01-07-0192</t>
  </si>
  <si>
    <t>Смородина красная Ненаглядная 1-летка ОКС</t>
  </si>
  <si>
    <t>01-07-0195</t>
  </si>
  <si>
    <t>Смородина красная Ролан 1-летка ОКС</t>
  </si>
  <si>
    <t>01-07-0197</t>
  </si>
  <si>
    <t>Смородина черная Велой 1-летка ОКС</t>
  </si>
  <si>
    <t>01-07-0199</t>
  </si>
  <si>
    <t>Смородина черная Гулливер 1-летка ОКС</t>
  </si>
  <si>
    <t>01-07-0689</t>
  </si>
  <si>
    <t>Смородина черная Лентяй 1-летка ОКС</t>
  </si>
  <si>
    <t>01-07-0692</t>
  </si>
  <si>
    <t>01-07-0693</t>
  </si>
  <si>
    <t>01-07-0695</t>
  </si>
  <si>
    <t>Смородина черная Пигмей 1-летка ОКС</t>
  </si>
  <si>
    <t>01-07-0209</t>
  </si>
  <si>
    <t>Смородина черная Севчанка 1-летка ОКС</t>
  </si>
  <si>
    <t>01-07-0210</t>
  </si>
  <si>
    <t>Смородина черная Селеченская 2 1-летка ОКС</t>
  </si>
  <si>
    <t>01-07-0644</t>
  </si>
  <si>
    <t>Черешня Мичуринка 1-летка ОКС</t>
  </si>
  <si>
    <t>01-07-0248</t>
  </si>
  <si>
    <t>Черешня Юлия 1-летка ОКС</t>
  </si>
  <si>
    <t>01-07-0249</t>
  </si>
  <si>
    <t>Яблоня Антоновка 1-летка ОКС</t>
  </si>
  <si>
    <t>01-07-0252</t>
  </si>
  <si>
    <t>Яблоня Белый налив 1-летка ОКС</t>
  </si>
  <si>
    <t>01-07-0259</t>
  </si>
  <si>
    <t>Яблоня декоративная Роялти 1-летка ОКС</t>
  </si>
  <si>
    <t>01-07-0262</t>
  </si>
  <si>
    <t>Яблоня декоративная Хелена 1-летка ОКС</t>
  </si>
  <si>
    <t>01-07-0314</t>
  </si>
  <si>
    <t>Яблоня Елена 1-летка ОКС</t>
  </si>
  <si>
    <t>01-07-0265</t>
  </si>
  <si>
    <t>01-07-0266</t>
  </si>
  <si>
    <t>Яблоня Китайка Керр 1-летка ОКС</t>
  </si>
  <si>
    <t>01-07-0272</t>
  </si>
  <si>
    <t>Яблоня колоновидная Джин 1-летка ОКС</t>
  </si>
  <si>
    <t>01-07-0279</t>
  </si>
  <si>
    <t>Яблоня колоновидная Малюха 1-летка ОКС</t>
  </si>
  <si>
    <t>01-07-0281</t>
  </si>
  <si>
    <t>Яблоня колоновидная Московское ожерелье 1-летка ОКС</t>
  </si>
  <si>
    <t>01-07-0282</t>
  </si>
  <si>
    <t>Яблоня колоновидная Останкино 1-летка ОКС</t>
  </si>
  <si>
    <t>01-07-0291</t>
  </si>
  <si>
    <t>Яблоня Коричное полосатое 1-летка ОКС</t>
  </si>
  <si>
    <t>01-07-0294</t>
  </si>
  <si>
    <t>Яблоня Мантет 1-летка ОКС</t>
  </si>
  <si>
    <t>01-07-0297</t>
  </si>
  <si>
    <t>Яблоня Мечта 1-летка ОКС</t>
  </si>
  <si>
    <t>01-07-0298</t>
  </si>
  <si>
    <t>Яблоня Орлинка 1-летка ОКС</t>
  </si>
  <si>
    <t>01-07-0300</t>
  </si>
  <si>
    <t>Яблоня Папировка 1-летка ОКС</t>
  </si>
  <si>
    <t>01-07-0301</t>
  </si>
  <si>
    <t>Яблоня Пепин шафранный 1-летка ОКС</t>
  </si>
  <si>
    <t>01-07-0302</t>
  </si>
  <si>
    <t>Яблоня Подарок Графского 1-летка ОКС</t>
  </si>
  <si>
    <t>01-07-0719</t>
  </si>
  <si>
    <t>Яблоня Спартан 1-летка ОКС</t>
  </si>
  <si>
    <t>Общий минимальный заказ 50 000р.</t>
  </si>
  <si>
    <t>Тара оплачивается отдельно.</t>
  </si>
  <si>
    <t>СКИДКА!!! При разовой покупке от 200 000р скидка -2%.</t>
  </si>
  <si>
    <t xml:space="preserve">Претензии принимаются с фото в письменном виде в течение 3 дней со дня получения товара </t>
  </si>
  <si>
    <t>Калькулятор</t>
  </si>
  <si>
    <t>Питомник Успех. www.p-uspeh.ru</t>
  </si>
  <si>
    <t>Итого, руб</t>
  </si>
  <si>
    <t>тел. +7 (495) 642 56 37   Email: info@p-uspeh.ru</t>
  </si>
  <si>
    <t>Склад: Московская область, г.о. Пушкинский, пос.Лесной д.1 (Координаты: 56.076297, 37.908932).</t>
  </si>
  <si>
    <t>Итого со скидкой, руб</t>
  </si>
  <si>
    <t>Наименование</t>
  </si>
  <si>
    <t>Подвой</t>
  </si>
  <si>
    <t>Примечание</t>
  </si>
  <si>
    <t>Кратность</t>
  </si>
  <si>
    <t>Цена, руб</t>
  </si>
  <si>
    <t>ЗАКАЗ</t>
  </si>
  <si>
    <t>Сумма</t>
  </si>
  <si>
    <t>Доступно к заказу</t>
  </si>
  <si>
    <t>1-летка</t>
  </si>
  <si>
    <t>1-летка, осенний</t>
  </si>
  <si>
    <t>1-летка, летний</t>
  </si>
  <si>
    <t>1-летка, зимний</t>
  </si>
  <si>
    <t>2-летка</t>
  </si>
  <si>
    <t>Рябина обык.</t>
  </si>
  <si>
    <t>УСЛОВИЯ РАЗМЕЩЕНИЯ И БРОНИРОВАНИЯ ЗАКАЗОВ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</si>
  <si>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</si>
  <si>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</si>
  <si>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</si>
  <si>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</si>
  <si>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продукции, на основании данных о заложенном в производство ассортименте и количестве растений.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</si>
  <si>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</si>
  <si>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меняться.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</si>
  <si>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</si>
  <si>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</si>
  <si>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</si>
  <si>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</si>
  <si>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>Мы не несем ответственность за частичную недопоставку заказа, вызванную неурожаем, либо гибелью растений по причине рисков хранения у Производителя, а также рисков, связанных с изъятием сотрудниками таможни образцов товара для взятия проб в целях фитосанитарного контроля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</si>
  <si>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</si>
  <si>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протяжении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</si>
  <si>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</si>
  <si>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,будет изменена стоимость связанных с ней услуг по доставке, хранению и прочих расходов.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</si>
  <si>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</si>
  <si>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</si>
  <si>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 затрат.</t>
  </si>
  <si>
    <t>ОТГРУЗКА И ДОСТАВКА</t>
  </si>
  <si>
    <t>Мы уведомим Вас о поступлении товара на склад и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</si>
  <si>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</si>
  <si>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</si>
  <si>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 и Заявки на ТК. Заказ может быть включен в График отгрузки не ранее, чем через один рабочий день.</t>
  </si>
  <si>
    <t>Товары отгружаются с нашего склада на условиях самовывоза или путем доставки до терминалов ТК на Ваш выбор согласно установленным тарифам (уточняйте у менеджеров).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</si>
  <si>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Заявки на ТК</t>
  </si>
  <si>
    <t>●  Мы осуществляем передачу товара в транспортную компанию строго в соответствии с требованиями, указанными Вами в бланке Заявки на ТК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</si>
  <si>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</si>
  <si>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ответственность за потерю качества товара в период его доставки транспортной компанией</t>
  </si>
  <si>
    <t xml:space="preserve">Исходя из этого, Вам необходимо заранее продумать время забора груза с учетом сложившихся погодных условий, подобрать способ с минимальным сроком доставки, необходимый терморежим для максимальной сохранности растений в пути, а так же обсудить с менеджером способы дополнительной упаковки и обработки корневой системы растений с ОКС гидрогелем в соответствии с установленными тарифами. </t>
  </si>
  <si>
    <t>ПОРЯДОК РАССМОТРЕНИЯ ПРЕТЕНЗИЙ</t>
  </si>
  <si>
    <t>Если мы передаем Товар, собранный в закрытую тару (в упаковке Производителя) или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</si>
  <si>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</si>
  <si>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</si>
  <si>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только подтвержденные четкими видеоматериалами, фотографиями каждой единицы Товара, общими фотографиями партии товара, фотографиями тары со всеми имеющимися на ней стикерами. В случае отсутствия фото и видеоматериалов претензии, в том числе по недостаче, не принимаются.</t>
  </si>
  <si>
    <t>●  к качеству и/или количеству поставленного товара по его состоянию на момент получения.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который можно выявить только на определенных этапах роста растения).</t>
  </si>
  <si>
    <t xml:space="preserve">●  если совокупная сумма в ней по качеству превышает 8%. При покупке крупных оптовых партий товара возможно присутствие некоторого процента брака, который компенсируется низкой ценой на партию. Мы готовы рассматривать претензию меньше 8% по согласованию сторон при увеличении цены на поставляемый товар и нивелировании собственных рисков. Мы стремимся сохранить для Вас самые выгодные цены и условия для приобретения товара. </t>
  </si>
  <si>
    <t>● при соблюдении Вами сроков получения Товара с нашего склада</t>
  </si>
  <si>
    <t xml:space="preserve">    ● при предоставлении документов, подтверждающих перевозку с соблюдением необходимого температурного режима </t>
  </si>
  <si>
    <r>
      <rPr>
        <b/>
        <i/>
        <sz val="11"/>
        <color indexed="63"/>
        <rFont val="Bahnschrift SemiLight SemiConde"/>
        <family val="2"/>
        <charset val="204"/>
      </rPr>
      <t xml:space="preserve">	Существенными недостатками Товара могут быть признаны:</t>
    </r>
    <r>
      <rPr>
        <i/>
        <sz val="11"/>
        <color indexed="63"/>
        <rFont val="Bahnschrift SemiLight SemiConde"/>
        <family val="2"/>
        <charset val="204"/>
      </rPr>
      <t xml:space="preserve">
    ● Полная потеря декоративности вследствие механического повреждения крупных скелетных ветвей стволов по вине Поставщика.
    ● 	Усыхание/отмирание/слом более 30 % скелетных ветвей или побегов растения, массовый сброс листвы/хвои (для хвойных растений).
    ● 	Явные признаки заболевания и/или повреждения растений вредителями, ведущие или приводящие к полной потере декоративности и/или гибели растения, которые возникли до передачи Товара Покупателю и особенности которых не позволяют их устранить.</t>
    </r>
  </si>
  <si>
    <r>
      <rPr>
        <b/>
        <i/>
        <sz val="11"/>
        <color indexed="63"/>
        <rFont val="Bahnschrift SemiLight SemiConde"/>
        <family val="2"/>
        <charset val="204"/>
      </rPr>
      <t xml:space="preserve">Не являются существенными недостатками Товара:	</t>
    </r>
    <r>
      <rPr>
        <i/>
        <sz val="11"/>
        <color indexed="63"/>
        <rFont val="Bahnschrift SemiLight SemiConde"/>
        <family val="2"/>
        <charset val="204"/>
      </rPr>
      <t xml:space="preserve">
    ● Частичная и/или временная потеря декоративности, вследствие естественных реакций растений на стресс/условия перевозки,                             пересадки и т.п. (повреждение и/или преждевременное опадение листвы, уменьшение годового прироста, изменение окраски побегов, листвы, временная потеря тургора, сломы и т.д.).
    ● Незначительное повреждение побегов или корневой системы растений, которое является неизбежным при выкопке для случая                         поставки и/или продажи растения с закрытой корневой системой в форме кома либо кома с металлической оплеткой.
    ● Обрезка побегов, соцветий, части листвы растений изготовителем или Продавцом в целях формирования растений или ввиду                               особенностей пересадки, транспортировки, хранения.</t>
    </r>
  </si>
  <si>
    <t>Мы обязаны рассмотреть претензию в течение 30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т.п.), срок рассмотрения претензии может быть увеличен</t>
  </si>
  <si>
    <t xml:space="preserve">● в случае принятия претензии на бракованный товар, Вам необходимо будет произвести его возврат на наш склад за свой счет в течение 5 календарных дней с момента принятия претензии, если не будут согласованы иные способы решения. </t>
  </si>
  <si>
    <t>Вы не в праве требовать компенсации за товар, который Вы по своему усмотрению, без согласования, выкинули или утилизировали, даже в случае удовлетворения претензии.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</si>
  <si>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стоимости растений, без учёта доставки и прочих накладных расходов</t>
  </si>
  <si>
    <t>Уважаемый клиент!</t>
  </si>
  <si>
    <t>Наши условия работы продиктованы нашим многолетним опытом работы на рынке растений, опытом сотрудничества с ведущими европейскими и отечественными производителями, и основаны на принципах взаимной выгоды и уважения. Поскольку мы работаем с живым материалом, все условия, несмотря на их жесткость, обусловлены желанием сохранить качество поставляемых растений.</t>
  </si>
  <si>
    <t>Мы надеемся наладить максимально открытое и взаимовыгодное сотрудничество с Вами на долгие годы!</t>
  </si>
  <si>
    <t>В случае возникновения вопросов, мы всегда готовы ответить, а также обсудить предложения!</t>
  </si>
  <si>
    <t>Готовность к отгрузке</t>
  </si>
  <si>
    <t>Заказ оформляется кратно количеству, указанному в колонке "Кратность".</t>
  </si>
  <si>
    <t>Условия работы</t>
  </si>
  <si>
    <t>нет</t>
  </si>
  <si>
    <t>Яблоня Китайка золотая ранняя 1-летка ОКС</t>
  </si>
  <si>
    <t>01-07-1020</t>
  </si>
  <si>
    <t>Груша Лада 2-летка ОКС</t>
  </si>
  <si>
    <t>01-07-1021</t>
  </si>
  <si>
    <t>Груша Москвичка 2-летка ОКС</t>
  </si>
  <si>
    <t>01-07-0611</t>
  </si>
  <si>
    <t>Груша Русская красавица 2-летка ОКС</t>
  </si>
  <si>
    <t>01-07-0708</t>
  </si>
  <si>
    <t>Вишня Апухтинская 1-летка ОКС</t>
  </si>
  <si>
    <t>01-07-1198</t>
  </si>
  <si>
    <t>Вишня Гриот Серидко 1-летка ОКС</t>
  </si>
  <si>
    <t>01-07-1200</t>
  </si>
  <si>
    <t>Вишня Калитвянка 1-летка ОКС</t>
  </si>
  <si>
    <t>01-07-1202</t>
  </si>
  <si>
    <t>Вишня Кентская 1-летка ОКС</t>
  </si>
  <si>
    <t>01-07-1211</t>
  </si>
  <si>
    <t>Вишня Студенческая 1-летка ОКС</t>
  </si>
  <si>
    <t>01-07-0212</t>
  </si>
  <si>
    <t>Черешня Аделина 1-летка ОКС</t>
  </si>
  <si>
    <t>01-07-1212</t>
  </si>
  <si>
    <t>Черешня Василиса 1-летка ОКС</t>
  </si>
  <si>
    <t>01-07-0216</t>
  </si>
  <si>
    <t>Черешня Велка 1-летка ОКС</t>
  </si>
  <si>
    <t>01-07-0217</t>
  </si>
  <si>
    <t>Черешня Витязь 1-летка ОКС</t>
  </si>
  <si>
    <t>01-07-1213</t>
  </si>
  <si>
    <t>Черешня Дрогана 1-летка ОКС</t>
  </si>
  <si>
    <t>01-07-0223</t>
  </si>
  <si>
    <t>Черешня Итальянка 1-летка ОКС</t>
  </si>
  <si>
    <t>01-07-0240</t>
  </si>
  <si>
    <t>Черешня Родина 1-летка ОКС</t>
  </si>
  <si>
    <t>01-07-1039</t>
  </si>
  <si>
    <t>Черешня Слава Жукова 1-летка ОКС</t>
  </si>
  <si>
    <t>01-07-0018</t>
  </si>
  <si>
    <t>Алыча Кубанская комета 2-летка ОКС</t>
  </si>
  <si>
    <t>01-07-1216</t>
  </si>
  <si>
    <t>Алыча Несмеяна 2-летка ОКС</t>
  </si>
  <si>
    <t>01-07-0169</t>
  </si>
  <si>
    <t>Слива Ночка 1-летка ОКС</t>
  </si>
  <si>
    <t>01-07-1221</t>
  </si>
  <si>
    <t>Рябина Десертная 1-летка ОКС</t>
  </si>
  <si>
    <t>01-07-1224</t>
  </si>
  <si>
    <t>Рябина Вкусная 2-летка ОКС</t>
  </si>
  <si>
    <t>01-07-1225</t>
  </si>
  <si>
    <t>Рябина Гранатная 2-летка ОКС</t>
  </si>
  <si>
    <t>01-07-1228</t>
  </si>
  <si>
    <t>Рябина Титан 2-летка ОКС</t>
  </si>
  <si>
    <t xml:space="preserve">Смородина черная Орловский вальс 1-летка ОКС </t>
  </si>
  <si>
    <t xml:space="preserve">Смородина черная Орловская серенада 1-летка ОКС </t>
  </si>
  <si>
    <t>Йошта Крона 1-летка ОКС</t>
  </si>
  <si>
    <t>01-07-1235</t>
  </si>
  <si>
    <t>Черноплодная малина Блэк джевл 1-летка ОКС</t>
  </si>
  <si>
    <t>01-07-1236</t>
  </si>
  <si>
    <t>Черноплодная малина Бристоль 1-летка ОКС</t>
  </si>
  <si>
    <t>01-07-1237</t>
  </si>
  <si>
    <t>Ирга Красноярская 1-летка ОКС</t>
  </si>
  <si>
    <t>01-07-1101</t>
  </si>
  <si>
    <t>Ирга Нортлайн 1-летка ОКС</t>
  </si>
  <si>
    <t>Ирга</t>
  </si>
  <si>
    <t>Корнесобственный</t>
  </si>
  <si>
    <t>Антипка</t>
  </si>
  <si>
    <t>Груша дикая</t>
  </si>
  <si>
    <t>Алыча</t>
  </si>
  <si>
    <t>Абрикос</t>
  </si>
  <si>
    <t>Семенной</t>
  </si>
  <si>
    <t>Вишня Десертная Морозовой 1-летка ОКС</t>
  </si>
  <si>
    <t>Порядок оплаты:</t>
  </si>
  <si>
    <t>Готовность к отгрузке: с 01 марта 2024г.</t>
  </si>
  <si>
    <t>ПОДПИСЫВАЙТЕСЬ В НАШУ ГРУППУ TELEGRAM (участники первыми узнают об акциях и спецпредложениях)</t>
  </si>
  <si>
    <t>Предоплата 100%.</t>
  </si>
  <si>
    <t>артикул</t>
  </si>
  <si>
    <t>Лещина обыкновенная(Córylus avellána Syrena) ОКС 1-летка 20-60 1/2 ветки</t>
  </si>
  <si>
    <t>01-59-0003</t>
  </si>
  <si>
    <t>Лещина обыкновенная(Córylus avellána Giant Halle) ОКС 1-летка 20-60 1/2 ветки</t>
  </si>
  <si>
    <t>01-59-0004</t>
  </si>
  <si>
    <t>01-59-0001</t>
  </si>
  <si>
    <t>01-59-0002</t>
  </si>
  <si>
    <t>01-59-0010</t>
  </si>
  <si>
    <t>01-59-0011</t>
  </si>
  <si>
    <t>01-59-0009</t>
  </si>
  <si>
    <t>01-59-0013</t>
  </si>
  <si>
    <t>01-59-0007</t>
  </si>
  <si>
    <t>01-59-0014</t>
  </si>
  <si>
    <t>01-59-0008</t>
  </si>
  <si>
    <t>01-59-0005</t>
  </si>
  <si>
    <t>01-59-0006</t>
  </si>
  <si>
    <t>Лещина обыкновенная(Córylus avellána Giant Halle) ОКС 2-летка 20-60 1/2 ветки</t>
  </si>
  <si>
    <t>Лещина обыкновенная(Córylus avellána Syrena) ОКС 2-летка 20-60 1/2 ветки</t>
  </si>
  <si>
    <t>Лещина обыкновенная(Córylus avellána Академик Яблоков) ОКС 1-летка 20-60 1/2 ветки</t>
  </si>
  <si>
    <t>Лещина обыкновенная(Córylus avellána Академик Яблоков) ОКС 2-летка 20-60 1/2 ветки</t>
  </si>
  <si>
    <t>Лещина обыкновенная(Córylus avellána Ивантеевский) ОКС 2-летка 20-60 1/2 ветки</t>
  </si>
  <si>
    <t>Лещина обыкновенная(Córylus avellána Московский рубин) ОКС 2-летка 20-60 1/2 ветки</t>
  </si>
  <si>
    <t>Лещина обыкновенная(Córylus avellána Подарок Ваничевой) ОКС 1-летка 20-60 1/2 ветки</t>
  </si>
  <si>
    <t>Лещина обыкновенная(Córylus avellána Смолин) ОКС 1-летка 20-60 1/2 ветки</t>
  </si>
  <si>
    <t>Лещина обыкновенная(Córylus avellána Тамбовский ранний ) ОКС 2-летка 20-60 1/2 ветки</t>
  </si>
  <si>
    <t>Лещина обыкновенная(Córylus maxima Пушкинский красный) ОКС 1-летка 20-60 1/2 ветки</t>
  </si>
  <si>
    <t>Лещина обыкновенная(Córylus maxima Пушкинский красный) ОКС 2-летка 20-60 1/2 ветки</t>
  </si>
  <si>
    <t>Корнесобственный(отводками)</t>
  </si>
  <si>
    <t>НОВИНКА В ПРАЙСЕ! ЛЕЩИНА! КОЛИЧЕСТВО ОГРАНИЧЕНО</t>
  </si>
  <si>
    <t>01-07-0029</t>
  </si>
  <si>
    <t>Алыча Принцесса 2-летка ОКС</t>
  </si>
  <si>
    <t>01-07-1203</t>
  </si>
  <si>
    <t>Вишня Ливенская 1-летка ОКС</t>
  </si>
  <si>
    <t>01-07-0619</t>
  </si>
  <si>
    <t>Вишня Превосходная Колесникова 1-летка ОКС</t>
  </si>
  <si>
    <t>01-07-0321</t>
  </si>
  <si>
    <t>Груша Чижовская 2-летка ОКС</t>
  </si>
  <si>
    <t>01-07-0139</t>
  </si>
  <si>
    <t>Малина ремонтантная Рубиновое ожерелье 1-летка ОКС</t>
  </si>
  <si>
    <t>01-07-0186</t>
  </si>
  <si>
    <t>Смородина зеленая Изумрудное ожерелье 1-летка ОКС</t>
  </si>
  <si>
    <t>01-07-0231</t>
  </si>
  <si>
    <t>Черешня Оленька 1-летка ОКС</t>
  </si>
  <si>
    <t>01-07-0296</t>
  </si>
  <si>
    <t>Яблоня Мелба 1-летка ОКС</t>
  </si>
  <si>
    <t>Индекс</t>
  </si>
  <si>
    <t>.</t>
  </si>
  <si>
    <t>ВНИМАНИЕ! Ознакомьтесь с условиями работы, изложенными на листе 2</t>
  </si>
  <si>
    <t>Скидка %</t>
  </si>
  <si>
    <t>распродано</t>
  </si>
  <si>
    <t>01-07-1018</t>
  </si>
  <si>
    <t>Груша Видная 2-летка ОКС</t>
  </si>
  <si>
    <t>01-07-0115</t>
  </si>
  <si>
    <t>Крыжовник Грушенька 1-летка ОКС</t>
  </si>
  <si>
    <t>01-07-0705</t>
  </si>
  <si>
    <t>Малина ремонтантная Жар птица 1-летка ОКС</t>
  </si>
  <si>
    <r>
      <t>Прайс на Плодовые ОКС весна 2024</t>
    </r>
    <r>
      <rPr>
        <b/>
        <i/>
        <sz val="9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(</t>
    </r>
    <r>
      <rPr>
        <b/>
        <i/>
        <u/>
        <sz val="10"/>
        <rFont val="Times New Roman"/>
        <family val="1"/>
        <charset val="204"/>
      </rPr>
      <t>от 05.04.2024</t>
    </r>
    <r>
      <rPr>
        <b/>
        <i/>
        <sz val="1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</si>
</sst>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color rgb="FFC00000"/>
      <name val="Bahnschrift SemiLight SemiConde"/>
      <family val="2"/>
      <charset val="204"/>
    </font>
    <font>
      <b/>
      <i/>
      <sz val="11"/>
      <color rgb="FF3A3A3A"/>
      <name val="Bahnschrift SemiLight SemiConde"/>
      <family val="2"/>
      <charset val="204"/>
    </font>
    <font>
      <b/>
      <i/>
      <u/>
      <sz val="12"/>
      <color rgb="FFC00000"/>
      <name val="Arial Rounded MT Bold"/>
      <family val="2"/>
      <charset val="204"/>
    </font>
    <font>
      <i/>
      <sz val="11"/>
      <color rgb="FF3A3A3A"/>
      <name val="Bahnschrift SemiLight SemiConde"/>
      <family val="2"/>
      <charset val="204"/>
    </font>
    <font>
      <b/>
      <i/>
      <sz val="11"/>
      <color indexed="63"/>
      <name val="Bahnschrift SemiLight SemiConde"/>
      <family val="2"/>
      <charset val="204"/>
    </font>
    <font>
      <i/>
      <sz val="11"/>
      <color indexed="63"/>
      <name val="Bahnschrift SemiLight SemiConde"/>
      <family val="2"/>
      <charset val="204"/>
    </font>
    <font>
      <b/>
      <i/>
      <sz val="18"/>
      <color rgb="FFC00000"/>
      <name val="Book Antiqua"/>
      <family val="1"/>
      <charset val="204"/>
    </font>
    <font>
      <b/>
      <i/>
      <u/>
      <sz val="10"/>
      <color rgb="FF92D05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i/>
      <sz val="1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4"/>
      <color rgb="FF00B0F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theme="9" tint="0.3999755851924192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</font>
    <font>
      <sz val="10"/>
      <color theme="2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22" fillId="0" borderId="0"/>
    <xf numFmtId="0" fontId="24" fillId="0" borderId="0"/>
    <xf numFmtId="9" fontId="1" fillId="0" borderId="0" applyFont="0" applyFill="0" applyBorder="0" applyAlignment="0" applyProtection="0"/>
    <xf numFmtId="0" fontId="31" fillId="0" borderId="0"/>
  </cellStyleXfs>
  <cellXfs count="101">
    <xf numFmtId="0" fontId="0" fillId="0" borderId="0" xfId="0"/>
    <xf numFmtId="0" fontId="10" fillId="3" borderId="0" xfId="0" applyFont="1" applyFill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2" fillId="2" borderId="0" xfId="0" applyFont="1" applyFill="1"/>
    <xf numFmtId="0" fontId="13" fillId="0" borderId="6" xfId="0" applyFont="1" applyBorder="1" applyAlignment="1">
      <alignment horizontal="left" indent="2"/>
    </xf>
    <xf numFmtId="0" fontId="13" fillId="0" borderId="7" xfId="0" applyFont="1" applyBorder="1" applyAlignment="1">
      <alignment horizontal="left" indent="2"/>
    </xf>
    <xf numFmtId="0" fontId="11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 indent="2"/>
    </xf>
    <xf numFmtId="0" fontId="13" fillId="0" borderId="6" xfId="0" quotePrefix="1" applyFont="1" applyBorder="1" applyAlignment="1">
      <alignment horizontal="left" vertical="top" wrapText="1" indent="4"/>
    </xf>
    <xf numFmtId="0" fontId="13" fillId="0" borderId="7" xfId="0" quotePrefix="1" applyFont="1" applyBorder="1" applyAlignment="1">
      <alignment horizontal="left" vertical="top" wrapText="1" indent="4"/>
    </xf>
    <xf numFmtId="0" fontId="11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 indent="2"/>
    </xf>
    <xf numFmtId="0" fontId="11" fillId="0" borderId="8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center" vertical="center" wrapText="1"/>
    </xf>
    <xf numFmtId="0" fontId="11" fillId="0" borderId="5" xfId="2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3" fillId="2" borderId="4" xfId="0" applyFont="1" applyFill="1" applyBorder="1" applyAlignment="1" applyProtection="1">
      <alignment wrapText="1"/>
      <protection hidden="1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1" fillId="6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18" fillId="2" borderId="0" xfId="1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23" fillId="4" borderId="8" xfId="1" quotePrefix="1" applyFont="1" applyFill="1" applyBorder="1" applyAlignment="1" applyProtection="1">
      <alignment horizontal="center" vertical="center"/>
      <protection locked="0"/>
    </xf>
    <xf numFmtId="3" fontId="19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3" fillId="5" borderId="8" xfId="4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2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25" fillId="0" borderId="0" xfId="1" applyFont="1" applyAlignment="1" applyProtection="1">
      <alignment vertical="center" wrapText="1"/>
      <protection locked="0"/>
    </xf>
    <xf numFmtId="0" fontId="25" fillId="0" borderId="9" xfId="1" applyFont="1" applyBorder="1" applyAlignment="1" applyProtection="1">
      <alignment vertical="center" wrapText="1"/>
      <protection locked="0"/>
    </xf>
    <xf numFmtId="0" fontId="9" fillId="0" borderId="0" xfId="1" applyFont="1" applyBorder="1" applyProtection="1">
      <protection locked="0"/>
    </xf>
    <xf numFmtId="0" fontId="9" fillId="0" borderId="0" xfId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left"/>
      <protection locked="0"/>
    </xf>
    <xf numFmtId="44" fontId="0" fillId="0" borderId="4" xfId="0" applyNumberFormat="1" applyFont="1" applyBorder="1" applyAlignment="1" applyProtection="1">
      <alignment horizontal="right"/>
      <protection locked="0"/>
    </xf>
    <xf numFmtId="44" fontId="8" fillId="0" borderId="4" xfId="0" applyNumberFormat="1" applyFont="1" applyBorder="1" applyAlignment="1" applyProtection="1">
      <alignment horizontal="right"/>
      <protection locked="0"/>
    </xf>
    <xf numFmtId="0" fontId="8" fillId="6" borderId="11" xfId="0" applyFont="1" applyFill="1" applyBorder="1" applyAlignment="1" applyProtection="1">
      <alignment horizontal="center" vertical="center" wrapText="1"/>
      <protection locked="0"/>
    </xf>
    <xf numFmtId="0" fontId="8" fillId="6" borderId="10" xfId="0" applyFont="1" applyFill="1" applyBorder="1" applyAlignment="1" applyProtection="1">
      <alignment horizontal="center" vertical="center" wrapText="1"/>
      <protection locked="0"/>
    </xf>
    <xf numFmtId="0" fontId="8" fillId="6" borderId="12" xfId="0" applyFont="1" applyFill="1" applyBorder="1" applyAlignment="1" applyProtection="1">
      <alignment horizontal="center" vertical="center" wrapText="1"/>
      <protection locked="0"/>
    </xf>
    <xf numFmtId="0" fontId="28" fillId="6" borderId="1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44" fontId="4" fillId="0" borderId="4" xfId="0" applyNumberFormat="1" applyFont="1" applyBorder="1" applyAlignment="1" applyProtection="1">
      <alignment horizontal="right" vertical="center"/>
      <protection locked="0"/>
    </xf>
    <xf numFmtId="2" fontId="20" fillId="0" borderId="4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2" fontId="20" fillId="0" borderId="13" xfId="0" applyNumberFormat="1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4" fontId="4" fillId="0" borderId="0" xfId="0" applyNumberFormat="1" applyFont="1" applyAlignment="1" applyProtection="1">
      <alignment horizontal="right"/>
      <protection locked="0"/>
    </xf>
    <xf numFmtId="2" fontId="4" fillId="0" borderId="0" xfId="0" applyNumberFormat="1" applyFont="1" applyProtection="1">
      <protection locked="0"/>
    </xf>
    <xf numFmtId="2" fontId="4" fillId="0" borderId="4" xfId="5" applyNumberFormat="1" applyFont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left"/>
      <protection locked="0"/>
    </xf>
    <xf numFmtId="0" fontId="26" fillId="0" borderId="0" xfId="0" applyFont="1" applyAlignment="1">
      <alignment horizontal="left" vertical="center"/>
    </xf>
    <xf numFmtId="0" fontId="32" fillId="0" borderId="3" xfId="0" applyFont="1" applyBorder="1" applyAlignment="1" applyProtection="1">
      <alignment horizontal="center"/>
      <protection locked="0"/>
    </xf>
    <xf numFmtId="0" fontId="32" fillId="0" borderId="4" xfId="0" applyFont="1" applyBorder="1" applyProtection="1">
      <protection locked="0"/>
    </xf>
    <xf numFmtId="0" fontId="32" fillId="0" borderId="4" xfId="0" applyFont="1" applyBorder="1" applyAlignment="1" applyProtection="1">
      <alignment horizontal="center"/>
      <protection locked="0"/>
    </xf>
    <xf numFmtId="0" fontId="32" fillId="0" borderId="4" xfId="0" applyFont="1" applyFill="1" applyBorder="1" applyAlignment="1" applyProtection="1">
      <alignment horizontal="center"/>
      <protection locked="0"/>
    </xf>
    <xf numFmtId="3" fontId="32" fillId="0" borderId="4" xfId="0" applyNumberFormat="1" applyFont="1" applyBorder="1" applyAlignment="1" applyProtection="1">
      <alignment horizontal="center" vertical="center"/>
      <protection locked="0"/>
    </xf>
    <xf numFmtId="44" fontId="32" fillId="0" borderId="4" xfId="0" applyNumberFormat="1" applyFont="1" applyBorder="1" applyAlignment="1" applyProtection="1">
      <alignment horizontal="right" vertical="center"/>
      <protection locked="0"/>
    </xf>
    <xf numFmtId="0" fontId="32" fillId="0" borderId="4" xfId="0" applyFont="1" applyBorder="1" applyAlignment="1" applyProtection="1">
      <alignment horizontal="center" wrapText="1"/>
      <protection locked="0"/>
    </xf>
    <xf numFmtId="0" fontId="32" fillId="0" borderId="13" xfId="0" applyFont="1" applyBorder="1" applyAlignment="1" applyProtection="1">
      <alignment horizontal="center"/>
      <protection locked="0"/>
    </xf>
    <xf numFmtId="0" fontId="32" fillId="0" borderId="13" xfId="0" applyFont="1" applyFill="1" applyBorder="1" applyAlignment="1" applyProtection="1">
      <alignment horizontal="center"/>
      <protection locked="0"/>
    </xf>
    <xf numFmtId="3" fontId="32" fillId="0" borderId="13" xfId="0" applyNumberFormat="1" applyFont="1" applyBorder="1" applyAlignment="1" applyProtection="1">
      <alignment horizontal="center" vertical="center"/>
      <protection locked="0"/>
    </xf>
    <xf numFmtId="0" fontId="4" fillId="0" borderId="3" xfId="6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16" xfId="0" applyFont="1" applyBorder="1" applyProtection="1">
      <protection locked="0"/>
    </xf>
    <xf numFmtId="0" fontId="32" fillId="0" borderId="16" xfId="0" applyFont="1" applyFill="1" applyBorder="1" applyAlignment="1" applyProtection="1">
      <alignment horizontal="center"/>
      <protection locked="0"/>
    </xf>
    <xf numFmtId="44" fontId="32" fillId="0" borderId="13" xfId="0" applyNumberFormat="1" applyFont="1" applyBorder="1" applyAlignment="1" applyProtection="1">
      <alignment horizontal="right" vertical="center"/>
      <protection locked="0"/>
    </xf>
  </cellXfs>
  <cellStyles count="7">
    <cellStyle name="Excel Built-in Normal 2" xfId="3" xr:uid="{00000000-0005-0000-0000-000000000000}"/>
    <cellStyle name="Гиперссылка" xfId="1" builtinId="8"/>
    <cellStyle name="Обычный" xfId="0" builtinId="0"/>
    <cellStyle name="Обычный 2" xfId="4" xr:uid="{00000000-0005-0000-0000-000003000000}"/>
    <cellStyle name="Обычный 3 2 2" xfId="2" xr:uid="{00000000-0005-0000-0000-000004000000}"/>
    <cellStyle name="Обычный_Лист1" xfId="6" xr:uid="{C00DA1B3-CC2F-43BA-928D-3582FBBBF973}"/>
    <cellStyle name="Процентный" xfId="5" builtin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04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04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04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04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04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04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04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/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://p-uspeh.ru/" TargetMode="External"/><Relationship Id="rId7" Type="http://schemas.openxmlformats.org/officeDocument/2006/relationships/hyperlink" Target="https://www.instagram.com/p.uspeh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vk.com/p.uspeh" TargetMode="External"/><Relationship Id="rId6" Type="http://schemas.openxmlformats.org/officeDocument/2006/relationships/image" Target="../media/image4.svg"/><Relationship Id="rId11" Type="http://schemas.openxmlformats.org/officeDocument/2006/relationships/hyperlink" Target="https://en.wikipedia.org/wiki/Telegram_(software)" TargetMode="External"/><Relationship Id="rId5" Type="http://schemas.openxmlformats.org/officeDocument/2006/relationships/image" Target="../media/image3.png"/><Relationship Id="rId10" Type="http://schemas.openxmlformats.org/officeDocument/2006/relationships/image" Target="../media/image6.png"/><Relationship Id="rId4" Type="http://schemas.openxmlformats.org/officeDocument/2006/relationships/image" Target="../media/image2.jpeg"/><Relationship Id="rId9" Type="http://schemas.openxmlformats.org/officeDocument/2006/relationships/hyperlink" Target="https://t.me/pituspe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140636</xdr:rowOff>
    </xdr:from>
    <xdr:to>
      <xdr:col>2</xdr:col>
      <xdr:colOff>430090</xdr:colOff>
      <xdr:row>8</xdr:row>
      <xdr:rowOff>12866</xdr:rowOff>
    </xdr:to>
    <xdr:pic>
      <xdr:nvPicPr>
        <xdr:cNvPr id="4" name="Рисунок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81A2D2-27C9-49E9-9A22-9DBF707C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0761"/>
          <a:ext cx="353890" cy="35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234317</xdr:colOff>
      <xdr:row>0</xdr:row>
      <xdr:rowOff>102870</xdr:rowOff>
    </xdr:from>
    <xdr:to>
      <xdr:col>2</xdr:col>
      <xdr:colOff>959870</xdr:colOff>
      <xdr:row>4</xdr:row>
      <xdr:rowOff>155553</xdr:rowOff>
    </xdr:to>
    <xdr:pic>
      <xdr:nvPicPr>
        <xdr:cNvPr id="5" name="Рисуно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A211C7-B022-49CC-BC91-2DA8EDAA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7" y="102870"/>
          <a:ext cx="975358" cy="875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44561</xdr:colOff>
      <xdr:row>0</xdr:row>
      <xdr:rowOff>238125</xdr:rowOff>
    </xdr:from>
    <xdr:to>
      <xdr:col>7</xdr:col>
      <xdr:colOff>524358</xdr:colOff>
      <xdr:row>3</xdr:row>
      <xdr:rowOff>50752</xdr:rowOff>
    </xdr:to>
    <xdr:pic>
      <xdr:nvPicPr>
        <xdr:cNvPr id="6" name="Рисунок 5" descr="Линия со стрелкой: разворот по горизонтали">
          <a:extLst>
            <a:ext uri="{FF2B5EF4-FFF2-40B4-BE49-F238E27FC236}">
              <a16:creationId xmlns:a16="http://schemas.microsoft.com/office/drawing/2014/main" id="{37B9B2CD-F64E-46C3-9AD0-936609C70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0560161" y="238125"/>
          <a:ext cx="479797" cy="488902"/>
        </a:xfrm>
        <a:prstGeom prst="rect">
          <a:avLst/>
        </a:prstGeom>
      </xdr:spPr>
    </xdr:pic>
    <xdr:clientData/>
  </xdr:twoCellAnchor>
  <xdr:absoluteAnchor>
    <xdr:pos x="624840" y="1141095"/>
    <xdr:ext cx="360000" cy="360000"/>
    <xdr:pic>
      <xdr:nvPicPr>
        <xdr:cNvPr id="8" name="Рисунок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E581A3D-5BDC-426A-9AFE-6FFED5C78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1141095"/>
          <a:ext cx="360000" cy="360000"/>
        </a:xfrm>
        <a:prstGeom prst="rect">
          <a:avLst/>
        </a:prstGeom>
      </xdr:spPr>
    </xdr:pic>
    <xdr:clientData/>
  </xdr:absoluteAnchor>
  <xdr:twoCellAnchor editAs="oneCell">
    <xdr:from>
      <xdr:col>2</xdr:col>
      <xdr:colOff>584836</xdr:colOff>
      <xdr:row>15</xdr:row>
      <xdr:rowOff>94466</xdr:rowOff>
    </xdr:from>
    <xdr:to>
      <xdr:col>2</xdr:col>
      <xdr:colOff>1003462</xdr:colOff>
      <xdr:row>15</xdr:row>
      <xdr:rowOff>526466</xdr:rowOff>
    </xdr:to>
    <xdr:pic>
      <xdr:nvPicPr>
        <xdr:cNvPr id="11" name="Рисунок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F34553A-E3F2-43BD-851D-65E9A88B1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1"/>
            </a:ext>
          </a:extLst>
        </a:blip>
        <a:stretch>
          <a:fillRect/>
        </a:stretch>
      </xdr:blipFill>
      <xdr:spPr>
        <a:xfrm>
          <a:off x="584836" y="2713841"/>
          <a:ext cx="418626" cy="43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A1D432-6443-4E61-BA0A-F72823D4B4D4}" name="Плодовые_ОКС" displayName="Плодовые_ОКС" ref="A20:L137" totalsRowShown="0" headerRowDxfId="25" dataDxfId="23" headerRowBorderDxfId="24" tableBorderDxfId="22" totalsRowBorderDxfId="21">
  <autoFilter ref="A20:L137" xr:uid="{47A1D432-6443-4E61-BA0A-F72823D4B4D4}">
    <filterColumn colId="0">
      <filters blank="1"/>
    </filterColumn>
  </autoFilter>
  <sortState ref="A21:L137">
    <sortCondition ref="D20:D137"/>
  </sortState>
  <tableColumns count="12">
    <tableColumn id="13" xr3:uid="{721DD0AC-F8FE-4711-A306-6C47C3A0D36D}" name="." dataDxfId="20"/>
    <tableColumn id="14" xr3:uid="{83FDA48A-E102-449F-BB7A-D4D122452621}" name="Индекс" dataDxfId="19"/>
    <tableColumn id="1" xr3:uid="{41952130-B855-444C-9753-B6620AC4F706}" name="артикул" dataDxfId="18"/>
    <tableColumn id="2" xr3:uid="{6CDD724F-C74F-487C-834F-D890CEDAA248}" name="Наименование" dataDxfId="17"/>
    <tableColumn id="3" xr3:uid="{0762A92E-4F84-42EC-BC7E-8DD2CE6EA6F1}" name="Подвой" dataDxfId="16"/>
    <tableColumn id="4" xr3:uid="{DD0E0520-5C95-4216-9CE6-D47D9E9A4F49}" name="Примечание" dataDxfId="15"/>
    <tableColumn id="5" xr3:uid="{586D930E-8A97-4CCE-B18D-73F216245BD1}" name="Кратность" dataDxfId="14"/>
    <tableColumn id="6" xr3:uid="{48A6536E-A530-496F-8044-148B93CDC556}" name="Цена, руб" dataDxfId="13"/>
    <tableColumn id="7" xr3:uid="{E4D3C901-D543-44EF-8CED-E6DD947C5891}" name="ЗАКАЗ" dataDxfId="12"/>
    <tableColumn id="8" xr3:uid="{F3070174-3BD1-4166-B738-2EF9E4B9380A}" name="Сумма" dataDxfId="11">
      <calculatedColumnFormula>Плодовые_ОКС[[#This Row],[Цена, руб]]*Плодовые_ОКС[[#This Row],[ЗАКАЗ]]</calculatedColumnFormula>
    </tableColumn>
    <tableColumn id="9" xr3:uid="{48B7B1C0-ADB7-4640-84BE-5626A18F2F8A}" name="Доступно к заказу" dataDxfId="10"/>
    <tableColumn id="10" xr3:uid="{36049670-8143-4A34-8A32-C390119788D9}" name="Готовность к отгрузке" dataDxf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.me/pituspeh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7"/>
  <sheetViews>
    <sheetView showGridLines="0" tabSelected="1" topLeftCell="C1" zoomScaleNormal="100" workbookViewId="0">
      <selection activeCell="E16" sqref="E16"/>
    </sheetView>
  </sheetViews>
  <sheetFormatPr defaultColWidth="9.140625" defaultRowHeight="12.75"/>
  <cols>
    <col min="1" max="1" width="35.7109375" style="31" hidden="1" customWidth="1"/>
    <col min="2" max="2" width="35.7109375" style="24" hidden="1" customWidth="1"/>
    <col min="3" max="3" width="16" style="25" customWidth="1"/>
    <col min="4" max="4" width="82" style="25" customWidth="1"/>
    <col min="5" max="5" width="30.7109375" style="37" customWidth="1"/>
    <col min="6" max="6" width="15" style="37" customWidth="1"/>
    <col min="7" max="7" width="14" style="37" customWidth="1"/>
    <col min="8" max="8" width="11.5703125" style="72" customWidth="1"/>
    <col min="9" max="9" width="11.140625" style="73" customWidth="1"/>
    <col min="10" max="10" width="15.5703125" style="74" customWidth="1"/>
    <col min="11" max="11" width="13.85546875" style="75" customWidth="1"/>
    <col min="12" max="12" width="13.85546875" style="30" customWidth="1"/>
    <col min="13" max="16384" width="9.140625" style="31"/>
  </cols>
  <sheetData>
    <row r="1" spans="3:12" ht="24" thickBot="1">
      <c r="D1" s="26" t="s">
        <v>331</v>
      </c>
      <c r="E1" s="27"/>
      <c r="F1" s="27"/>
      <c r="G1" s="27"/>
      <c r="H1" s="27"/>
      <c r="I1" s="27"/>
      <c r="J1" s="28"/>
      <c r="K1" s="29"/>
    </row>
    <row r="2" spans="3:12" s="25" customFormat="1" ht="15.75" thickBot="1">
      <c r="C2" s="32"/>
      <c r="D2" s="33" t="s">
        <v>322</v>
      </c>
      <c r="E2" s="34"/>
      <c r="F2" s="34"/>
      <c r="G2" s="35" t="s">
        <v>203</v>
      </c>
      <c r="H2" s="36"/>
      <c r="L2" s="37"/>
    </row>
    <row r="3" spans="3:12" ht="13.5" thickBot="1">
      <c r="D3" s="38" t="s">
        <v>127</v>
      </c>
      <c r="E3" s="39"/>
      <c r="F3" s="39"/>
      <c r="G3" s="40" t="s">
        <v>204</v>
      </c>
      <c r="H3" s="41"/>
      <c r="I3" s="42"/>
      <c r="J3" s="43"/>
      <c r="K3" s="44"/>
    </row>
    <row r="4" spans="3:12">
      <c r="D4" s="38" t="s">
        <v>272</v>
      </c>
      <c r="E4" s="39"/>
      <c r="F4" s="39"/>
      <c r="G4" s="39"/>
      <c r="H4" s="41"/>
      <c r="I4" s="42"/>
      <c r="J4" s="43"/>
      <c r="K4" s="44"/>
    </row>
    <row r="5" spans="3:12">
      <c r="D5" s="38" t="s">
        <v>271</v>
      </c>
      <c r="E5" s="39"/>
      <c r="F5" s="39"/>
      <c r="G5" s="39"/>
      <c r="H5" s="41"/>
      <c r="I5" s="42"/>
      <c r="J5" s="43"/>
      <c r="K5" s="44"/>
    </row>
    <row r="6" spans="3:12">
      <c r="D6" s="38" t="s">
        <v>274</v>
      </c>
      <c r="E6" s="45"/>
      <c r="F6" s="45"/>
      <c r="G6" s="45"/>
      <c r="H6" s="41"/>
      <c r="I6" s="42"/>
      <c r="J6" s="43"/>
      <c r="K6" s="44"/>
    </row>
    <row r="7" spans="3:12">
      <c r="D7" s="38" t="s">
        <v>128</v>
      </c>
      <c r="E7" s="45"/>
      <c r="F7" s="45"/>
      <c r="G7" s="45"/>
      <c r="H7" s="41"/>
      <c r="I7" s="42"/>
      <c r="J7" s="43"/>
      <c r="K7" s="44"/>
    </row>
    <row r="8" spans="3:12">
      <c r="D8" s="38" t="s">
        <v>129</v>
      </c>
      <c r="E8" s="45"/>
      <c r="F8" s="45"/>
      <c r="G8" s="45"/>
      <c r="H8" s="41"/>
      <c r="I8" s="42"/>
      <c r="J8" s="43"/>
      <c r="K8" s="44"/>
    </row>
    <row r="9" spans="3:12">
      <c r="D9" s="82" t="s">
        <v>303</v>
      </c>
      <c r="E9" s="82"/>
      <c r="F9" s="45"/>
      <c r="G9" s="45"/>
      <c r="H9" s="41"/>
      <c r="I9" s="42"/>
      <c r="J9" s="43"/>
      <c r="K9" s="44"/>
    </row>
    <row r="10" spans="3:12" ht="12.75" customHeight="1">
      <c r="D10" s="82"/>
      <c r="E10" s="82"/>
      <c r="F10" s="45"/>
      <c r="G10" s="45"/>
      <c r="H10" s="45"/>
      <c r="I10" s="46"/>
      <c r="J10" s="43"/>
      <c r="K10" s="45"/>
    </row>
    <row r="11" spans="3:12">
      <c r="D11" s="38" t="s">
        <v>202</v>
      </c>
      <c r="E11" s="45"/>
      <c r="F11" s="45"/>
      <c r="G11" s="45"/>
      <c r="H11" s="45"/>
      <c r="I11" s="46"/>
      <c r="J11" s="43"/>
      <c r="K11" s="45"/>
    </row>
    <row r="12" spans="3:12">
      <c r="D12" s="38" t="s">
        <v>130</v>
      </c>
      <c r="E12" s="45"/>
      <c r="F12" s="45"/>
      <c r="G12" s="45"/>
      <c r="H12" s="45"/>
      <c r="I12" s="46"/>
      <c r="J12" s="43"/>
      <c r="K12" s="45"/>
    </row>
    <row r="13" spans="3:12">
      <c r="D13" s="38" t="s">
        <v>132</v>
      </c>
      <c r="E13" s="45"/>
      <c r="F13" s="45"/>
      <c r="G13" s="45"/>
      <c r="H13" s="45"/>
      <c r="I13" s="46"/>
      <c r="J13" s="43"/>
      <c r="K13" s="45"/>
    </row>
    <row r="14" spans="3:12">
      <c r="D14" s="38" t="s">
        <v>134</v>
      </c>
      <c r="E14" s="45"/>
      <c r="F14" s="45"/>
      <c r="G14" s="45"/>
      <c r="H14" s="45"/>
      <c r="I14" s="46"/>
      <c r="J14" s="43"/>
      <c r="K14" s="45"/>
    </row>
    <row r="15" spans="3:12">
      <c r="D15" s="38" t="s">
        <v>135</v>
      </c>
      <c r="E15" s="45"/>
      <c r="F15" s="45"/>
      <c r="G15" s="45"/>
      <c r="H15" s="45"/>
      <c r="I15" s="46"/>
      <c r="J15" s="43"/>
      <c r="K15" s="45"/>
    </row>
    <row r="16" spans="3:12" ht="54" customHeight="1">
      <c r="D16" s="47" t="s">
        <v>273</v>
      </c>
      <c r="E16" s="47"/>
      <c r="F16" s="47"/>
      <c r="G16" s="47"/>
      <c r="H16" s="48"/>
      <c r="I16" s="78" t="s">
        <v>131</v>
      </c>
      <c r="J16" s="79"/>
      <c r="K16" s="80"/>
    </row>
    <row r="17" spans="1:12" ht="15">
      <c r="D17" s="49"/>
      <c r="E17" s="50"/>
      <c r="F17" s="50"/>
      <c r="G17" s="50"/>
      <c r="H17" s="45"/>
      <c r="I17" s="51" t="s">
        <v>133</v>
      </c>
      <c r="J17" s="51"/>
      <c r="K17" s="52">
        <f>SUM(Плодовые_ОКС[Сумма])</f>
        <v>0</v>
      </c>
    </row>
    <row r="18" spans="1:12">
      <c r="D18" s="38"/>
      <c r="E18" s="45"/>
      <c r="F18" s="45"/>
      <c r="G18" s="45"/>
      <c r="H18" s="45"/>
      <c r="I18" s="51" t="s">
        <v>323</v>
      </c>
      <c r="J18" s="51"/>
      <c r="K18" s="76">
        <f>IF($K$17&gt;=200000,2,0)</f>
        <v>0</v>
      </c>
    </row>
    <row r="19" spans="1:12">
      <c r="D19" s="38"/>
      <c r="E19" s="45"/>
      <c r="F19" s="45"/>
      <c r="G19" s="45"/>
      <c r="H19" s="45"/>
      <c r="I19" s="81" t="s">
        <v>136</v>
      </c>
      <c r="J19" s="81"/>
      <c r="K19" s="53">
        <f>$K$17*(100-$K$18)/100</f>
        <v>0</v>
      </c>
    </row>
    <row r="20" spans="1:12" ht="25.5">
      <c r="A20" s="57" t="s">
        <v>321</v>
      </c>
      <c r="B20" s="54" t="s">
        <v>320</v>
      </c>
      <c r="C20" s="55" t="s">
        <v>275</v>
      </c>
      <c r="D20" s="54" t="s">
        <v>137</v>
      </c>
      <c r="E20" s="54" t="s">
        <v>138</v>
      </c>
      <c r="F20" s="54" t="s">
        <v>139</v>
      </c>
      <c r="G20" s="54" t="s">
        <v>140</v>
      </c>
      <c r="H20" s="54" t="s">
        <v>141</v>
      </c>
      <c r="I20" s="54" t="s">
        <v>142</v>
      </c>
      <c r="J20" s="54" t="s">
        <v>143</v>
      </c>
      <c r="K20" s="54" t="s">
        <v>144</v>
      </c>
      <c r="L20" s="56" t="s">
        <v>201</v>
      </c>
    </row>
    <row r="21" spans="1:12" hidden="1">
      <c r="A21" s="23" t="s">
        <v>324</v>
      </c>
      <c r="B21" s="58">
        <v>1</v>
      </c>
      <c r="C21" s="83" t="s">
        <v>0</v>
      </c>
      <c r="D21" s="84" t="s">
        <v>1</v>
      </c>
      <c r="E21" s="85" t="s">
        <v>268</v>
      </c>
      <c r="F21" s="85" t="s">
        <v>145</v>
      </c>
      <c r="G21" s="85">
        <v>25</v>
      </c>
      <c r="H21" s="86">
        <v>220</v>
      </c>
      <c r="I21" s="87"/>
      <c r="J21" s="88">
        <f>Плодовые_ОКС[[#This Row],[Цена, руб]]*Плодовые_ОКС[[#This Row],[ЗАКАЗ]]</f>
        <v>0</v>
      </c>
      <c r="K21" s="65"/>
      <c r="L21" s="66"/>
    </row>
    <row r="22" spans="1:12" hidden="1">
      <c r="A22" s="23" t="s">
        <v>324</v>
      </c>
      <c r="B22" s="58">
        <v>2</v>
      </c>
      <c r="C22" s="83" t="s">
        <v>2</v>
      </c>
      <c r="D22" s="84" t="s">
        <v>3</v>
      </c>
      <c r="E22" s="85" t="s">
        <v>268</v>
      </c>
      <c r="F22" s="85" t="s">
        <v>145</v>
      </c>
      <c r="G22" s="85">
        <v>25</v>
      </c>
      <c r="H22" s="86">
        <v>220</v>
      </c>
      <c r="I22" s="87"/>
      <c r="J22" s="88">
        <f>Плодовые_ОКС[[#This Row],[Цена, руб]]*Плодовые_ОКС[[#This Row],[ЗАКАЗ]]</f>
        <v>0</v>
      </c>
      <c r="K22" s="65"/>
      <c r="L22" s="66"/>
    </row>
    <row r="23" spans="1:12" hidden="1">
      <c r="A23" s="23" t="s">
        <v>324</v>
      </c>
      <c r="B23" s="58">
        <v>3</v>
      </c>
      <c r="C23" s="83" t="s">
        <v>238</v>
      </c>
      <c r="D23" s="84" t="s">
        <v>239</v>
      </c>
      <c r="E23" s="85" t="s">
        <v>267</v>
      </c>
      <c r="F23" s="85" t="s">
        <v>149</v>
      </c>
      <c r="G23" s="85">
        <v>25</v>
      </c>
      <c r="H23" s="86">
        <v>160</v>
      </c>
      <c r="I23" s="87"/>
      <c r="J23" s="88">
        <f>Плодовые_ОКС[[#This Row],[Цена, руб]]*Плодовые_ОКС[[#This Row],[ЗАКАЗ]]</f>
        <v>0</v>
      </c>
      <c r="K23" s="65"/>
      <c r="L23" s="66"/>
    </row>
    <row r="24" spans="1:12" hidden="1">
      <c r="A24" s="23" t="s">
        <v>324</v>
      </c>
      <c r="B24" s="58">
        <v>4</v>
      </c>
      <c r="C24" s="83" t="s">
        <v>4</v>
      </c>
      <c r="D24" s="84" t="s">
        <v>5</v>
      </c>
      <c r="E24" s="85" t="s">
        <v>267</v>
      </c>
      <c r="F24" s="85" t="s">
        <v>145</v>
      </c>
      <c r="G24" s="85">
        <v>25</v>
      </c>
      <c r="H24" s="86">
        <v>160</v>
      </c>
      <c r="I24" s="87"/>
      <c r="J24" s="88">
        <f>Плодовые_ОКС[[#This Row],[Цена, руб]]*Плодовые_ОКС[[#This Row],[ЗАКАЗ]]</f>
        <v>0</v>
      </c>
      <c r="K24" s="65"/>
      <c r="L24" s="66"/>
    </row>
    <row r="25" spans="1:12" hidden="1">
      <c r="A25" s="23" t="s">
        <v>324</v>
      </c>
      <c r="B25" s="58">
        <v>5</v>
      </c>
      <c r="C25" s="83" t="s">
        <v>6</v>
      </c>
      <c r="D25" s="84" t="s">
        <v>7</v>
      </c>
      <c r="E25" s="85" t="s">
        <v>267</v>
      </c>
      <c r="F25" s="85" t="s">
        <v>145</v>
      </c>
      <c r="G25" s="85">
        <v>25</v>
      </c>
      <c r="H25" s="86">
        <v>160</v>
      </c>
      <c r="I25" s="87"/>
      <c r="J25" s="88">
        <f>Плодовые_ОКС[[#This Row],[Цена, руб]]*Плодовые_ОКС[[#This Row],[ЗАКАЗ]]</f>
        <v>0</v>
      </c>
      <c r="K25" s="65"/>
      <c r="L25" s="66"/>
    </row>
    <row r="26" spans="1:12" hidden="1">
      <c r="A26" s="23" t="s">
        <v>324</v>
      </c>
      <c r="B26" s="58">
        <v>6</v>
      </c>
      <c r="C26" s="83" t="s">
        <v>240</v>
      </c>
      <c r="D26" s="84" t="s">
        <v>241</v>
      </c>
      <c r="E26" s="85" t="s">
        <v>267</v>
      </c>
      <c r="F26" s="85" t="s">
        <v>149</v>
      </c>
      <c r="G26" s="85">
        <v>25</v>
      </c>
      <c r="H26" s="86">
        <v>160</v>
      </c>
      <c r="I26" s="87"/>
      <c r="J26" s="88">
        <f>Плодовые_ОКС[[#This Row],[Цена, руб]]*Плодовые_ОКС[[#This Row],[ЗАКАЗ]]</f>
        <v>0</v>
      </c>
      <c r="K26" s="65"/>
      <c r="L26" s="66"/>
    </row>
    <row r="27" spans="1:12">
      <c r="A27" s="23" t="str">
        <f>IF(MOD(Плодовые_ОКС[[#This Row],[ЗАКАЗ]],Плодовые_ОКС[[#This Row],[Кратность]])=0,"","Кратность не соблюдена")</f>
        <v/>
      </c>
      <c r="B27" s="58">
        <v>7</v>
      </c>
      <c r="C27" s="59" t="s">
        <v>8</v>
      </c>
      <c r="D27" s="60" t="s">
        <v>9</v>
      </c>
      <c r="E27" s="61" t="s">
        <v>267</v>
      </c>
      <c r="F27" s="61" t="s">
        <v>145</v>
      </c>
      <c r="G27" s="61">
        <v>25</v>
      </c>
      <c r="H27" s="62">
        <v>160</v>
      </c>
      <c r="I27" s="63"/>
      <c r="J27" s="64">
        <f>Плодовые_ОКС[[#This Row],[Цена, руб]]*Плодовые_ОКС[[#This Row],[ЗАКАЗ]]</f>
        <v>0</v>
      </c>
      <c r="K27" s="65"/>
      <c r="L27" s="66"/>
    </row>
    <row r="28" spans="1:12" hidden="1">
      <c r="A28" s="23" t="s">
        <v>324</v>
      </c>
      <c r="B28" s="58">
        <v>108</v>
      </c>
      <c r="C28" s="83" t="s">
        <v>304</v>
      </c>
      <c r="D28" s="84" t="s">
        <v>305</v>
      </c>
      <c r="E28" s="85" t="s">
        <v>267</v>
      </c>
      <c r="F28" s="85" t="s">
        <v>149</v>
      </c>
      <c r="G28" s="85">
        <v>25</v>
      </c>
      <c r="H28" s="86">
        <v>160</v>
      </c>
      <c r="I28" s="87"/>
      <c r="J28" s="88">
        <f>Плодовые_ОКС[[#This Row],[Цена, руб]]*Плодовые_ОКС[[#This Row],[ЗАКАЗ]]</f>
        <v>0</v>
      </c>
      <c r="K28" s="65"/>
      <c r="L28" s="66"/>
    </row>
    <row r="29" spans="1:12" hidden="1">
      <c r="A29" s="23" t="s">
        <v>324</v>
      </c>
      <c r="B29" s="58">
        <v>8</v>
      </c>
      <c r="C29" s="83" t="s">
        <v>212</v>
      </c>
      <c r="D29" s="84" t="s">
        <v>213</v>
      </c>
      <c r="E29" s="85" t="s">
        <v>265</v>
      </c>
      <c r="F29" s="85" t="s">
        <v>145</v>
      </c>
      <c r="G29" s="85">
        <v>25</v>
      </c>
      <c r="H29" s="86">
        <v>170</v>
      </c>
      <c r="I29" s="87"/>
      <c r="J29" s="88">
        <f>Плодовые_ОКС[[#This Row],[Цена, руб]]*Плодовые_ОКС[[#This Row],[ЗАКАЗ]]</f>
        <v>0</v>
      </c>
      <c r="K29" s="65"/>
      <c r="L29" s="66"/>
    </row>
    <row r="30" spans="1:12" hidden="1">
      <c r="A30" s="23" t="s">
        <v>324</v>
      </c>
      <c r="B30" s="58">
        <v>9</v>
      </c>
      <c r="C30" s="83" t="s">
        <v>10</v>
      </c>
      <c r="D30" s="84" t="s">
        <v>11</v>
      </c>
      <c r="E30" s="85" t="s">
        <v>265</v>
      </c>
      <c r="F30" s="85" t="s">
        <v>145</v>
      </c>
      <c r="G30" s="85">
        <v>25</v>
      </c>
      <c r="H30" s="86">
        <v>170</v>
      </c>
      <c r="I30" s="87"/>
      <c r="J30" s="88">
        <f>Плодовые_ОКС[[#This Row],[Цена, руб]]*Плодовые_ОКС[[#This Row],[ЗАКАЗ]]</f>
        <v>0</v>
      </c>
      <c r="K30" s="65"/>
      <c r="L30" s="66"/>
    </row>
    <row r="31" spans="1:12" hidden="1">
      <c r="A31" s="23" t="s">
        <v>324</v>
      </c>
      <c r="B31" s="58">
        <v>10</v>
      </c>
      <c r="C31" s="83" t="s">
        <v>214</v>
      </c>
      <c r="D31" s="84" t="s">
        <v>215</v>
      </c>
      <c r="E31" s="85" t="s">
        <v>265</v>
      </c>
      <c r="F31" s="85" t="s">
        <v>145</v>
      </c>
      <c r="G31" s="85">
        <v>25</v>
      </c>
      <c r="H31" s="86">
        <v>170</v>
      </c>
      <c r="I31" s="87"/>
      <c r="J31" s="88">
        <f>Плодовые_ОКС[[#This Row],[Цена, руб]]*Плодовые_ОКС[[#This Row],[ЗАКАЗ]]</f>
        <v>0</v>
      </c>
      <c r="K31" s="65"/>
      <c r="L31" s="66"/>
    </row>
    <row r="32" spans="1:12" hidden="1">
      <c r="A32" s="23" t="s">
        <v>324</v>
      </c>
      <c r="B32" s="58">
        <v>11</v>
      </c>
      <c r="C32" s="83" t="s">
        <v>12</v>
      </c>
      <c r="D32" s="84" t="s">
        <v>270</v>
      </c>
      <c r="E32" s="85" t="s">
        <v>265</v>
      </c>
      <c r="F32" s="85" t="s">
        <v>145</v>
      </c>
      <c r="G32" s="85">
        <v>25</v>
      </c>
      <c r="H32" s="86">
        <v>170</v>
      </c>
      <c r="I32" s="87"/>
      <c r="J32" s="88">
        <f>Плодовые_ОКС[[#This Row],[Цена, руб]]*Плодовые_ОКС[[#This Row],[ЗАКАЗ]]</f>
        <v>0</v>
      </c>
      <c r="K32" s="65"/>
      <c r="L32" s="66"/>
    </row>
    <row r="33" spans="1:12" hidden="1">
      <c r="A33" s="23" t="s">
        <v>324</v>
      </c>
      <c r="B33" s="58">
        <v>12</v>
      </c>
      <c r="C33" s="83" t="s">
        <v>216</v>
      </c>
      <c r="D33" s="84" t="s">
        <v>217</v>
      </c>
      <c r="E33" s="85" t="s">
        <v>265</v>
      </c>
      <c r="F33" s="85" t="s">
        <v>145</v>
      </c>
      <c r="G33" s="85">
        <v>25</v>
      </c>
      <c r="H33" s="86">
        <v>170</v>
      </c>
      <c r="I33" s="87"/>
      <c r="J33" s="88">
        <f>Плодовые_ОКС[[#This Row],[Цена, руб]]*Плодовые_ОКС[[#This Row],[ЗАКАЗ]]</f>
        <v>0</v>
      </c>
      <c r="K33" s="65"/>
      <c r="L33" s="66"/>
    </row>
    <row r="34" spans="1:12" hidden="1">
      <c r="A34" s="23" t="s">
        <v>324</v>
      </c>
      <c r="B34" s="58">
        <v>13</v>
      </c>
      <c r="C34" s="83" t="s">
        <v>218</v>
      </c>
      <c r="D34" s="84" t="s">
        <v>219</v>
      </c>
      <c r="E34" s="85" t="s">
        <v>265</v>
      </c>
      <c r="F34" s="85" t="s">
        <v>145</v>
      </c>
      <c r="G34" s="85">
        <v>25</v>
      </c>
      <c r="H34" s="86">
        <v>170</v>
      </c>
      <c r="I34" s="87"/>
      <c r="J34" s="88">
        <f>Плодовые_ОКС[[#This Row],[Цена, руб]]*Плодовые_ОКС[[#This Row],[ЗАКАЗ]]</f>
        <v>0</v>
      </c>
      <c r="K34" s="65"/>
      <c r="L34" s="66"/>
    </row>
    <row r="35" spans="1:12" hidden="1">
      <c r="A35" s="23" t="s">
        <v>324</v>
      </c>
      <c r="B35" s="58">
        <v>109</v>
      </c>
      <c r="C35" s="83" t="s">
        <v>306</v>
      </c>
      <c r="D35" s="84" t="s">
        <v>307</v>
      </c>
      <c r="E35" s="85" t="s">
        <v>265</v>
      </c>
      <c r="F35" s="85" t="s">
        <v>145</v>
      </c>
      <c r="G35" s="85">
        <v>25</v>
      </c>
      <c r="H35" s="86">
        <v>170</v>
      </c>
      <c r="I35" s="87"/>
      <c r="J35" s="88">
        <f>Плодовые_ОКС[[#This Row],[Цена, руб]]*Плодовые_ОКС[[#This Row],[ЗАКАЗ]]</f>
        <v>0</v>
      </c>
      <c r="K35" s="65"/>
      <c r="L35" s="66"/>
    </row>
    <row r="36" spans="1:12" hidden="1">
      <c r="A36" s="23" t="s">
        <v>324</v>
      </c>
      <c r="B36" s="58">
        <v>14</v>
      </c>
      <c r="C36" s="83" t="s">
        <v>13</v>
      </c>
      <c r="D36" s="84" t="s">
        <v>14</v>
      </c>
      <c r="E36" s="85" t="s">
        <v>265</v>
      </c>
      <c r="F36" s="85" t="s">
        <v>145</v>
      </c>
      <c r="G36" s="85">
        <v>25</v>
      </c>
      <c r="H36" s="86">
        <v>170</v>
      </c>
      <c r="I36" s="87"/>
      <c r="J36" s="88">
        <f>Плодовые_ОКС[[#This Row],[Цена, руб]]*Плодовые_ОКС[[#This Row],[ЗАКАЗ]]</f>
        <v>0</v>
      </c>
      <c r="K36" s="65"/>
      <c r="L36" s="66"/>
    </row>
    <row r="37" spans="1:12" hidden="1">
      <c r="A37" s="23" t="s">
        <v>324</v>
      </c>
      <c r="B37" s="58">
        <v>110</v>
      </c>
      <c r="C37" s="83" t="s">
        <v>308</v>
      </c>
      <c r="D37" s="84" t="s">
        <v>309</v>
      </c>
      <c r="E37" s="85" t="s">
        <v>265</v>
      </c>
      <c r="F37" s="85" t="s">
        <v>145</v>
      </c>
      <c r="G37" s="85">
        <v>25</v>
      </c>
      <c r="H37" s="86">
        <v>190</v>
      </c>
      <c r="I37" s="87"/>
      <c r="J37" s="88">
        <f>Плодовые_ОКС[[#This Row],[Цена, руб]]*Плодовые_ОКС[[#This Row],[ЗАКАЗ]]</f>
        <v>0</v>
      </c>
      <c r="K37" s="65"/>
      <c r="L37" s="66"/>
    </row>
    <row r="38" spans="1:12" hidden="1">
      <c r="A38" s="23" t="s">
        <v>324</v>
      </c>
      <c r="B38" s="58">
        <v>15</v>
      </c>
      <c r="C38" s="83" t="s">
        <v>220</v>
      </c>
      <c r="D38" s="84" t="s">
        <v>221</v>
      </c>
      <c r="E38" s="85" t="s">
        <v>265</v>
      </c>
      <c r="F38" s="85" t="s">
        <v>145</v>
      </c>
      <c r="G38" s="85">
        <v>25</v>
      </c>
      <c r="H38" s="86">
        <v>170</v>
      </c>
      <c r="I38" s="87"/>
      <c r="J38" s="88">
        <f>Плодовые_ОКС[[#This Row],[Цена, руб]]*Плодовые_ОКС[[#This Row],[ЗАКАЗ]]</f>
        <v>0</v>
      </c>
      <c r="K38" s="65"/>
      <c r="L38" s="66"/>
    </row>
    <row r="39" spans="1:12" hidden="1">
      <c r="A39" s="23" t="s">
        <v>324</v>
      </c>
      <c r="B39" s="58">
        <v>16</v>
      </c>
      <c r="C39" s="83" t="s">
        <v>15</v>
      </c>
      <c r="D39" s="84" t="s">
        <v>16</v>
      </c>
      <c r="E39" s="85" t="s">
        <v>265</v>
      </c>
      <c r="F39" s="85" t="s">
        <v>145</v>
      </c>
      <c r="G39" s="85">
        <v>25</v>
      </c>
      <c r="H39" s="86">
        <v>170</v>
      </c>
      <c r="I39" s="87"/>
      <c r="J39" s="88">
        <f>Плодовые_ОКС[[#This Row],[Цена, руб]]*Плодовые_ОКС[[#This Row],[ЗАКАЗ]]</f>
        <v>0</v>
      </c>
      <c r="K39" s="65"/>
      <c r="L39" s="66"/>
    </row>
    <row r="40" spans="1:12" hidden="1">
      <c r="A40" s="23" t="s">
        <v>324</v>
      </c>
      <c r="B40" s="58">
        <v>17</v>
      </c>
      <c r="C40" s="83" t="s">
        <v>17</v>
      </c>
      <c r="D40" s="84" t="s">
        <v>18</v>
      </c>
      <c r="E40" s="85" t="s">
        <v>265</v>
      </c>
      <c r="F40" s="85" t="s">
        <v>145</v>
      </c>
      <c r="G40" s="85">
        <v>25</v>
      </c>
      <c r="H40" s="86">
        <v>170</v>
      </c>
      <c r="I40" s="87"/>
      <c r="J40" s="88">
        <f>Плодовые_ОКС[[#This Row],[Цена, руб]]*Плодовые_ОКС[[#This Row],[ЗАКАЗ]]</f>
        <v>0</v>
      </c>
      <c r="K40" s="65"/>
      <c r="L40" s="66"/>
    </row>
    <row r="41" spans="1:12" hidden="1">
      <c r="A41" s="23" t="s">
        <v>324</v>
      </c>
      <c r="B41" s="58">
        <v>18</v>
      </c>
      <c r="C41" s="83" t="s">
        <v>19</v>
      </c>
      <c r="D41" s="84" t="s">
        <v>20</v>
      </c>
      <c r="E41" s="85" t="s">
        <v>266</v>
      </c>
      <c r="F41" s="85" t="s">
        <v>146</v>
      </c>
      <c r="G41" s="85">
        <v>25</v>
      </c>
      <c r="H41" s="86">
        <v>150</v>
      </c>
      <c r="I41" s="87"/>
      <c r="J41" s="88">
        <f>Плодовые_ОКС[[#This Row],[Цена, руб]]*Плодовые_ОКС[[#This Row],[ЗАКАЗ]]</f>
        <v>0</v>
      </c>
      <c r="K41" s="65"/>
      <c r="L41" s="66"/>
    </row>
    <row r="42" spans="1:12">
      <c r="A42" s="23"/>
      <c r="B42" s="95"/>
      <c r="C42" s="93" t="s">
        <v>325</v>
      </c>
      <c r="D42" s="60" t="s">
        <v>326</v>
      </c>
      <c r="E42" s="61" t="s">
        <v>266</v>
      </c>
      <c r="F42" s="61" t="s">
        <v>149</v>
      </c>
      <c r="G42" s="61">
        <v>25</v>
      </c>
      <c r="H42" s="62">
        <v>190</v>
      </c>
      <c r="I42" s="63"/>
      <c r="J42" s="64">
        <f>Плодовые_ОКС[[#This Row],[Цена, руб]]*Плодовые_ОКС[[#This Row],[ЗАКАЗ]]</f>
        <v>0</v>
      </c>
      <c r="K42" s="65"/>
      <c r="L42" s="66"/>
    </row>
    <row r="43" spans="1:12">
      <c r="A43" s="23" t="str">
        <f>IF(MOD(Плодовые_ОКС[[#This Row],[ЗАКАЗ]],Плодовые_ОКС[[#This Row],[Кратность]])=0,"","Кратность не соблюдена")</f>
        <v/>
      </c>
      <c r="B43" s="58">
        <v>19</v>
      </c>
      <c r="C43" s="59" t="s">
        <v>21</v>
      </c>
      <c r="D43" s="60" t="s">
        <v>22</v>
      </c>
      <c r="E43" s="61" t="s">
        <v>266</v>
      </c>
      <c r="F43" s="61" t="s">
        <v>147</v>
      </c>
      <c r="G43" s="61">
        <v>25</v>
      </c>
      <c r="H43" s="62">
        <v>150</v>
      </c>
      <c r="I43" s="63"/>
      <c r="J43" s="64">
        <f>Плодовые_ОКС[[#This Row],[Цена, руб]]*Плодовые_ОКС[[#This Row],[ЗАКАЗ]]</f>
        <v>0</v>
      </c>
      <c r="K43" s="65"/>
      <c r="L43" s="66"/>
    </row>
    <row r="44" spans="1:12">
      <c r="A44" s="23" t="str">
        <f>IF(MOD(Плодовые_ОКС[[#This Row],[ЗАКАЗ]],Плодовые_ОКС[[#This Row],[Кратность]])=0,"","Кратность не соблюдена")</f>
        <v/>
      </c>
      <c r="B44" s="58">
        <v>20</v>
      </c>
      <c r="C44" s="59" t="s">
        <v>206</v>
      </c>
      <c r="D44" s="60" t="s">
        <v>207</v>
      </c>
      <c r="E44" s="61" t="s">
        <v>266</v>
      </c>
      <c r="F44" s="61" t="s">
        <v>149</v>
      </c>
      <c r="G44" s="61">
        <v>25</v>
      </c>
      <c r="H44" s="62">
        <v>190</v>
      </c>
      <c r="I44" s="63"/>
      <c r="J44" s="64">
        <f>Плодовые_ОКС[[#This Row],[Цена, руб]]*Плодовые_ОКС[[#This Row],[ЗАКАЗ]]</f>
        <v>0</v>
      </c>
      <c r="K44" s="65"/>
      <c r="L44" s="66"/>
    </row>
    <row r="45" spans="1:12">
      <c r="A45" s="23" t="str">
        <f>IF(MOD(Плодовые_ОКС[[#This Row],[ЗАКАЗ]],Плодовые_ОКС[[#This Row],[Кратность]])=0,"","Кратность не соблюдена")</f>
        <v/>
      </c>
      <c r="B45" s="58">
        <v>21</v>
      </c>
      <c r="C45" s="59" t="s">
        <v>23</v>
      </c>
      <c r="D45" s="60" t="s">
        <v>24</v>
      </c>
      <c r="E45" s="61" t="s">
        <v>266</v>
      </c>
      <c r="F45" s="61" t="s">
        <v>146</v>
      </c>
      <c r="G45" s="61">
        <v>25</v>
      </c>
      <c r="H45" s="62">
        <v>150</v>
      </c>
      <c r="I45" s="63"/>
      <c r="J45" s="64">
        <f>Плодовые_ОКС[[#This Row],[Цена, руб]]*Плодовые_ОКС[[#This Row],[ЗАКАЗ]]</f>
        <v>0</v>
      </c>
      <c r="K45" s="65"/>
      <c r="L45" s="66"/>
    </row>
    <row r="46" spans="1:12" hidden="1">
      <c r="A46" s="23" t="s">
        <v>324</v>
      </c>
      <c r="B46" s="58">
        <v>22</v>
      </c>
      <c r="C46" s="83" t="s">
        <v>208</v>
      </c>
      <c r="D46" s="84" t="s">
        <v>209</v>
      </c>
      <c r="E46" s="85" t="s">
        <v>266</v>
      </c>
      <c r="F46" s="85" t="s">
        <v>149</v>
      </c>
      <c r="G46" s="85">
        <v>25</v>
      </c>
      <c r="H46" s="86">
        <v>190</v>
      </c>
      <c r="I46" s="87"/>
      <c r="J46" s="88">
        <f>Плодовые_ОКС[[#This Row],[Цена, руб]]*Плодовые_ОКС[[#This Row],[ЗАКАЗ]]</f>
        <v>0</v>
      </c>
      <c r="K46" s="65"/>
      <c r="L46" s="66"/>
    </row>
    <row r="47" spans="1:12">
      <c r="A47" s="23" t="str">
        <f>IF(MOD(Плодовые_ОКС[[#This Row],[ЗАКАЗ]],Плодовые_ОКС[[#This Row],[Кратность]])=0,"","Кратность не соблюдена")</f>
        <v/>
      </c>
      <c r="B47" s="58">
        <v>23</v>
      </c>
      <c r="C47" s="59" t="s">
        <v>25</v>
      </c>
      <c r="D47" s="60" t="s">
        <v>26</v>
      </c>
      <c r="E47" s="61" t="s">
        <v>266</v>
      </c>
      <c r="F47" s="61" t="s">
        <v>148</v>
      </c>
      <c r="G47" s="61">
        <v>25</v>
      </c>
      <c r="H47" s="62">
        <v>150</v>
      </c>
      <c r="I47" s="63"/>
      <c r="J47" s="64">
        <f>Плодовые_ОКС[[#This Row],[Цена, руб]]*Плодовые_ОКС[[#This Row],[ЗАКАЗ]]</f>
        <v>0</v>
      </c>
      <c r="K47" s="65"/>
      <c r="L47" s="66"/>
    </row>
    <row r="48" spans="1:12" hidden="1">
      <c r="A48" s="23" t="s">
        <v>324</v>
      </c>
      <c r="B48" s="58">
        <v>24</v>
      </c>
      <c r="C48" s="83" t="s">
        <v>27</v>
      </c>
      <c r="D48" s="84" t="s">
        <v>28</v>
      </c>
      <c r="E48" s="85" t="s">
        <v>266</v>
      </c>
      <c r="F48" s="85" t="s">
        <v>146</v>
      </c>
      <c r="G48" s="85">
        <v>25</v>
      </c>
      <c r="H48" s="86">
        <v>150</v>
      </c>
      <c r="I48" s="87"/>
      <c r="J48" s="88">
        <f>Плодовые_ОКС[[#This Row],[Цена, руб]]*Плодовые_ОКС[[#This Row],[ЗАКАЗ]]</f>
        <v>0</v>
      </c>
      <c r="K48" s="65"/>
      <c r="L48" s="66"/>
    </row>
    <row r="49" spans="1:12" hidden="1">
      <c r="A49" s="23" t="s">
        <v>324</v>
      </c>
      <c r="B49" s="58">
        <v>25</v>
      </c>
      <c r="C49" s="83" t="s">
        <v>29</v>
      </c>
      <c r="D49" s="84" t="s">
        <v>30</v>
      </c>
      <c r="E49" s="85" t="s">
        <v>266</v>
      </c>
      <c r="F49" s="85" t="s">
        <v>146</v>
      </c>
      <c r="G49" s="85">
        <v>25</v>
      </c>
      <c r="H49" s="86">
        <v>150</v>
      </c>
      <c r="I49" s="87"/>
      <c r="J49" s="88">
        <f>Плодовые_ОКС[[#This Row],[Цена, руб]]*Плодовые_ОКС[[#This Row],[ЗАКАЗ]]</f>
        <v>0</v>
      </c>
      <c r="K49" s="65"/>
      <c r="L49" s="66"/>
    </row>
    <row r="50" spans="1:12" hidden="1">
      <c r="A50" s="23" t="s">
        <v>324</v>
      </c>
      <c r="B50" s="58">
        <v>26</v>
      </c>
      <c r="C50" s="83" t="s">
        <v>210</v>
      </c>
      <c r="D50" s="84" t="s">
        <v>211</v>
      </c>
      <c r="E50" s="85" t="s">
        <v>266</v>
      </c>
      <c r="F50" s="85" t="s">
        <v>149</v>
      </c>
      <c r="G50" s="85">
        <v>25</v>
      </c>
      <c r="H50" s="86">
        <v>190</v>
      </c>
      <c r="I50" s="87"/>
      <c r="J50" s="88">
        <f>Плодовые_ОКС[[#This Row],[Цена, руб]]*Плодовые_ОКС[[#This Row],[ЗАКАЗ]]</f>
        <v>0</v>
      </c>
      <c r="K50" s="65"/>
      <c r="L50" s="66"/>
    </row>
    <row r="51" spans="1:12" hidden="1">
      <c r="A51" s="23" t="s">
        <v>324</v>
      </c>
      <c r="B51" s="58">
        <v>27</v>
      </c>
      <c r="C51" s="83" t="s">
        <v>31</v>
      </c>
      <c r="D51" s="84" t="s">
        <v>32</v>
      </c>
      <c r="E51" s="85" t="s">
        <v>266</v>
      </c>
      <c r="F51" s="85" t="s">
        <v>147</v>
      </c>
      <c r="G51" s="85">
        <v>25</v>
      </c>
      <c r="H51" s="86">
        <v>150</v>
      </c>
      <c r="I51" s="87"/>
      <c r="J51" s="88">
        <f>Плодовые_ОКС[[#This Row],[Цена, руб]]*Плодовые_ОКС[[#This Row],[ЗАКАЗ]]</f>
        <v>0</v>
      </c>
      <c r="K51" s="65"/>
      <c r="L51" s="66"/>
    </row>
    <row r="52" spans="1:12" hidden="1">
      <c r="A52" s="23" t="s">
        <v>324</v>
      </c>
      <c r="B52" s="58">
        <v>111</v>
      </c>
      <c r="C52" s="83" t="s">
        <v>310</v>
      </c>
      <c r="D52" s="84" t="s">
        <v>311</v>
      </c>
      <c r="E52" s="85" t="s">
        <v>266</v>
      </c>
      <c r="F52" s="85" t="s">
        <v>149</v>
      </c>
      <c r="G52" s="85">
        <v>25</v>
      </c>
      <c r="H52" s="86">
        <v>190</v>
      </c>
      <c r="I52" s="87"/>
      <c r="J52" s="88">
        <f>Плодовые_ОКС[[#This Row],[Цена, руб]]*Плодовые_ОКС[[#This Row],[ЗАКАЗ]]</f>
        <v>0</v>
      </c>
      <c r="K52" s="65"/>
      <c r="L52" s="66"/>
    </row>
    <row r="53" spans="1:12" hidden="1">
      <c r="A53" s="23" t="s">
        <v>324</v>
      </c>
      <c r="B53" s="58">
        <v>28</v>
      </c>
      <c r="C53" s="83" t="s">
        <v>33</v>
      </c>
      <c r="D53" s="84" t="s">
        <v>34</v>
      </c>
      <c r="E53" s="85" t="s">
        <v>264</v>
      </c>
      <c r="F53" s="85" t="s">
        <v>145</v>
      </c>
      <c r="G53" s="85">
        <v>25</v>
      </c>
      <c r="H53" s="86">
        <v>100</v>
      </c>
      <c r="I53" s="87"/>
      <c r="J53" s="88">
        <f>Плодовые_ОКС[[#This Row],[Цена, руб]]*Плодовые_ОКС[[#This Row],[ЗАКАЗ]]</f>
        <v>0</v>
      </c>
      <c r="K53" s="65"/>
      <c r="L53" s="66"/>
    </row>
    <row r="54" spans="1:12" hidden="1">
      <c r="A54" s="23" t="s">
        <v>324</v>
      </c>
      <c r="B54" s="58">
        <v>29</v>
      </c>
      <c r="C54" s="83" t="s">
        <v>35</v>
      </c>
      <c r="D54" s="84" t="s">
        <v>36</v>
      </c>
      <c r="E54" s="85" t="s">
        <v>264</v>
      </c>
      <c r="F54" s="85" t="s">
        <v>145</v>
      </c>
      <c r="G54" s="85">
        <v>25</v>
      </c>
      <c r="H54" s="86">
        <v>100</v>
      </c>
      <c r="I54" s="87"/>
      <c r="J54" s="88">
        <f>Плодовые_ОКС[[#This Row],[Цена, руб]]*Плодовые_ОКС[[#This Row],[ЗАКАЗ]]</f>
        <v>0</v>
      </c>
      <c r="K54" s="65"/>
      <c r="L54" s="66"/>
    </row>
    <row r="55" spans="1:12" hidden="1">
      <c r="A55" s="23" t="s">
        <v>324</v>
      </c>
      <c r="B55" s="58">
        <v>30</v>
      </c>
      <c r="C55" s="83" t="s">
        <v>259</v>
      </c>
      <c r="D55" s="84" t="s">
        <v>260</v>
      </c>
      <c r="E55" s="85" t="s">
        <v>263</v>
      </c>
      <c r="F55" s="85" t="s">
        <v>145</v>
      </c>
      <c r="G55" s="85">
        <v>25</v>
      </c>
      <c r="H55" s="86">
        <v>180</v>
      </c>
      <c r="I55" s="87"/>
      <c r="J55" s="88">
        <f>Плодовые_ОКС[[#This Row],[Цена, руб]]*Плодовые_ОКС[[#This Row],[ЗАКАЗ]]</f>
        <v>0</v>
      </c>
      <c r="K55" s="65"/>
      <c r="L55" s="66"/>
    </row>
    <row r="56" spans="1:12" hidden="1">
      <c r="A56" s="23" t="s">
        <v>324</v>
      </c>
      <c r="B56" s="58">
        <v>31</v>
      </c>
      <c r="C56" s="83" t="s">
        <v>261</v>
      </c>
      <c r="D56" s="84" t="s">
        <v>262</v>
      </c>
      <c r="E56" s="85" t="s">
        <v>263</v>
      </c>
      <c r="F56" s="85" t="s">
        <v>145</v>
      </c>
      <c r="G56" s="85">
        <v>25</v>
      </c>
      <c r="H56" s="86">
        <v>180</v>
      </c>
      <c r="I56" s="87"/>
      <c r="J56" s="88">
        <f>Плодовые_ОКС[[#This Row],[Цена, руб]]*Плодовые_ОКС[[#This Row],[ЗАКАЗ]]</f>
        <v>0</v>
      </c>
      <c r="K56" s="65"/>
      <c r="L56" s="66"/>
    </row>
    <row r="57" spans="1:12" hidden="1">
      <c r="A57" s="23" t="s">
        <v>324</v>
      </c>
      <c r="B57" s="58">
        <v>32</v>
      </c>
      <c r="C57" s="83" t="s">
        <v>37</v>
      </c>
      <c r="D57" s="84" t="s">
        <v>254</v>
      </c>
      <c r="E57" s="85" t="s">
        <v>264</v>
      </c>
      <c r="F57" s="85" t="s">
        <v>145</v>
      </c>
      <c r="G57" s="85">
        <v>25</v>
      </c>
      <c r="H57" s="86">
        <v>70</v>
      </c>
      <c r="I57" s="87"/>
      <c r="J57" s="88">
        <f>Плодовые_ОКС[[#This Row],[Цена, руб]]*Плодовые_ОКС[[#This Row],[ЗАКАЗ]]</f>
        <v>0</v>
      </c>
      <c r="K57" s="65"/>
      <c r="L57" s="66"/>
    </row>
    <row r="58" spans="1:12">
      <c r="A58" s="23"/>
      <c r="B58" s="95"/>
      <c r="C58" s="93" t="s">
        <v>327</v>
      </c>
      <c r="D58" s="60" t="s">
        <v>328</v>
      </c>
      <c r="E58" s="61" t="s">
        <v>264</v>
      </c>
      <c r="F58" s="61" t="s">
        <v>145</v>
      </c>
      <c r="G58" s="61">
        <v>25</v>
      </c>
      <c r="H58" s="62">
        <v>100</v>
      </c>
      <c r="I58" s="63"/>
      <c r="J58" s="64">
        <f>Плодовые_ОКС[[#This Row],[Цена, руб]]*Плодовые_ОКС[[#This Row],[ЗАКАЗ]]</f>
        <v>0</v>
      </c>
      <c r="K58" s="65"/>
      <c r="L58" s="66"/>
    </row>
    <row r="59" spans="1:12">
      <c r="A59" s="23" t="str">
        <f>IF(MOD(Плодовые_ОКС[[#This Row],[ЗАКАЗ]],Плодовые_ОКС[[#This Row],[Кратность]])=0,"","Кратность не соблюдена")</f>
        <v/>
      </c>
      <c r="B59" s="58">
        <v>33</v>
      </c>
      <c r="C59" s="59" t="s">
        <v>38</v>
      </c>
      <c r="D59" s="60" t="s">
        <v>39</v>
      </c>
      <c r="E59" s="61" t="s">
        <v>264</v>
      </c>
      <c r="F59" s="61" t="s">
        <v>145</v>
      </c>
      <c r="G59" s="61">
        <v>25</v>
      </c>
      <c r="H59" s="62">
        <v>100</v>
      </c>
      <c r="I59" s="63"/>
      <c r="J59" s="64">
        <f>Плодовые_ОКС[[#This Row],[Цена, руб]]*Плодовые_ОКС[[#This Row],[ЗАКАЗ]]</f>
        <v>0</v>
      </c>
      <c r="K59" s="65"/>
      <c r="L59" s="66"/>
    </row>
    <row r="60" spans="1:12">
      <c r="A60" s="23" t="str">
        <f>IF(MOD(Плодовые_ОКС[[#This Row],[ЗАКАЗ]],Плодовые_ОКС[[#This Row],[Кратность]])=0,"","Кратность не соблюдена")</f>
        <v/>
      </c>
      <c r="B60" s="58">
        <v>34</v>
      </c>
      <c r="C60" s="59" t="s">
        <v>40</v>
      </c>
      <c r="D60" s="60" t="s">
        <v>41</v>
      </c>
      <c r="E60" s="61" t="s">
        <v>264</v>
      </c>
      <c r="F60" s="61" t="s">
        <v>145</v>
      </c>
      <c r="G60" s="61">
        <v>25</v>
      </c>
      <c r="H60" s="62">
        <v>100</v>
      </c>
      <c r="I60" s="63"/>
      <c r="J60" s="64">
        <f>Плодовые_ОКС[[#This Row],[Цена, руб]]*Плодовые_ОКС[[#This Row],[ЗАКАЗ]]</f>
        <v>0</v>
      </c>
      <c r="K60" s="65"/>
      <c r="L60" s="66"/>
    </row>
    <row r="61" spans="1:12">
      <c r="A61" s="23" t="str">
        <f>IF(MOD(Плодовые_ОКС[[#This Row],[ЗАКАЗ]],Плодовые_ОКС[[#This Row],[Кратность]])=0,"","Кратность не соблюдена")</f>
        <v/>
      </c>
      <c r="B61" s="58">
        <v>35</v>
      </c>
      <c r="C61" s="59" t="s">
        <v>42</v>
      </c>
      <c r="D61" s="60" t="s">
        <v>43</v>
      </c>
      <c r="E61" s="61" t="s">
        <v>264</v>
      </c>
      <c r="F61" s="61" t="s">
        <v>145</v>
      </c>
      <c r="G61" s="61">
        <v>25</v>
      </c>
      <c r="H61" s="62">
        <v>100</v>
      </c>
      <c r="I61" s="63"/>
      <c r="J61" s="64">
        <f>Плодовые_ОКС[[#This Row],[Цена, руб]]*Плодовые_ОКС[[#This Row],[ЗАКАЗ]]</f>
        <v>0</v>
      </c>
      <c r="K61" s="65"/>
      <c r="L61" s="66"/>
    </row>
    <row r="62" spans="1:12">
      <c r="A62" s="23" t="str">
        <f>IF(MOD(Плодовые_ОКС[[#This Row],[ЗАКАЗ]],Плодовые_ОКС[[#This Row],[Кратность]])=0,"","Кратность не соблюдена")</f>
        <v/>
      </c>
      <c r="B62" s="58">
        <v>36</v>
      </c>
      <c r="C62" s="59" t="s">
        <v>44</v>
      </c>
      <c r="D62" s="60" t="s">
        <v>45</v>
      </c>
      <c r="E62" s="61" t="s">
        <v>264</v>
      </c>
      <c r="F62" s="61" t="s">
        <v>145</v>
      </c>
      <c r="G62" s="61">
        <v>25</v>
      </c>
      <c r="H62" s="62">
        <v>100</v>
      </c>
      <c r="I62" s="63"/>
      <c r="J62" s="64">
        <f>Плодовые_ОКС[[#This Row],[Цена, руб]]*Плодовые_ОКС[[#This Row],[ЗАКАЗ]]</f>
        <v>0</v>
      </c>
      <c r="K62" s="65"/>
      <c r="L62" s="66"/>
    </row>
    <row r="63" spans="1:12">
      <c r="A63" s="23" t="str">
        <f>IF(MOD(Плодовые_ОКС[[#This Row],[ЗАКАЗ]],Плодовые_ОКС[[#This Row],[Кратность]])=0,"","Кратность не соблюдена")</f>
        <v/>
      </c>
      <c r="B63" s="58">
        <v>37</v>
      </c>
      <c r="C63" s="59" t="s">
        <v>277</v>
      </c>
      <c r="D63" s="60" t="s">
        <v>278</v>
      </c>
      <c r="E63" s="67" t="s">
        <v>302</v>
      </c>
      <c r="F63" s="61" t="s">
        <v>145</v>
      </c>
      <c r="G63" s="61">
        <v>5</v>
      </c>
      <c r="H63" s="62">
        <v>400</v>
      </c>
      <c r="I63" s="63"/>
      <c r="J63" s="64">
        <f>Плодовые_ОКС[[#This Row],[Цена, руб]]*Плодовые_ОКС[[#This Row],[ЗАКАЗ]]</f>
        <v>0</v>
      </c>
      <c r="K63" s="65"/>
      <c r="L63" s="66"/>
    </row>
    <row r="64" spans="1:12">
      <c r="A64" s="23" t="str">
        <f>IF(MOD(Плодовые_ОКС[[#This Row],[ЗАКАЗ]],Плодовые_ОКС[[#This Row],[Кратность]])=0,"","Кратность не соблюдена")</f>
        <v/>
      </c>
      <c r="B64" s="58">
        <v>38</v>
      </c>
      <c r="C64" s="59" t="s">
        <v>279</v>
      </c>
      <c r="D64" s="60" t="s">
        <v>291</v>
      </c>
      <c r="E64" s="67" t="s">
        <v>302</v>
      </c>
      <c r="F64" s="61" t="s">
        <v>149</v>
      </c>
      <c r="G64" s="61">
        <v>5</v>
      </c>
      <c r="H64" s="62">
        <v>480</v>
      </c>
      <c r="I64" s="63"/>
      <c r="J64" s="64">
        <f>Плодовые_ОКС[[#This Row],[Цена, руб]]*Плодовые_ОКС[[#This Row],[ЗАКАЗ]]</f>
        <v>0</v>
      </c>
      <c r="K64" s="65"/>
      <c r="L64" s="66"/>
    </row>
    <row r="65" spans="1:12">
      <c r="A65" s="23" t="str">
        <f>IF(MOD(Плодовые_ОКС[[#This Row],[ЗАКАЗ]],Плодовые_ОКС[[#This Row],[Кратность]])=0,"","Кратность не соблюдена")</f>
        <v/>
      </c>
      <c r="B65" s="58">
        <v>39</v>
      </c>
      <c r="C65" s="59" t="s">
        <v>280</v>
      </c>
      <c r="D65" s="60" t="s">
        <v>276</v>
      </c>
      <c r="E65" s="67" t="s">
        <v>302</v>
      </c>
      <c r="F65" s="61" t="s">
        <v>145</v>
      </c>
      <c r="G65" s="61">
        <v>5</v>
      </c>
      <c r="H65" s="62">
        <v>390</v>
      </c>
      <c r="I65" s="63"/>
      <c r="J65" s="64">
        <f>Плодовые_ОКС[[#This Row],[Цена, руб]]*Плодовые_ОКС[[#This Row],[ЗАКАЗ]]</f>
        <v>0</v>
      </c>
      <c r="K65" s="65"/>
      <c r="L65" s="66"/>
    </row>
    <row r="66" spans="1:12">
      <c r="A66" s="23" t="str">
        <f>IF(MOD(Плодовые_ОКС[[#This Row],[ЗАКАЗ]],Плодовые_ОКС[[#This Row],[Кратность]])=0,"","Кратность не соблюдена")</f>
        <v/>
      </c>
      <c r="B66" s="58">
        <v>40</v>
      </c>
      <c r="C66" s="59" t="s">
        <v>281</v>
      </c>
      <c r="D66" s="60" t="s">
        <v>292</v>
      </c>
      <c r="E66" s="67" t="s">
        <v>302</v>
      </c>
      <c r="F66" s="61" t="s">
        <v>149</v>
      </c>
      <c r="G66" s="61">
        <v>5</v>
      </c>
      <c r="H66" s="62">
        <v>410</v>
      </c>
      <c r="I66" s="63"/>
      <c r="J66" s="64">
        <f>Плодовые_ОКС[[#This Row],[Цена, руб]]*Плодовые_ОКС[[#This Row],[ЗАКАЗ]]</f>
        <v>0</v>
      </c>
      <c r="K66" s="65"/>
      <c r="L66" s="66"/>
    </row>
    <row r="67" spans="1:12" hidden="1">
      <c r="A67" s="23" t="s">
        <v>324</v>
      </c>
      <c r="B67" s="58">
        <v>41</v>
      </c>
      <c r="C67" s="83" t="s">
        <v>282</v>
      </c>
      <c r="D67" s="84" t="s">
        <v>293</v>
      </c>
      <c r="E67" s="89" t="s">
        <v>302</v>
      </c>
      <c r="F67" s="85" t="s">
        <v>145</v>
      </c>
      <c r="G67" s="85">
        <v>5</v>
      </c>
      <c r="H67" s="86">
        <v>390</v>
      </c>
      <c r="I67" s="87"/>
      <c r="J67" s="88">
        <f>Плодовые_ОКС[[#This Row],[Цена, руб]]*Плодовые_ОКС[[#This Row],[ЗАКАЗ]]</f>
        <v>0</v>
      </c>
      <c r="K67" s="65"/>
      <c r="L67" s="66"/>
    </row>
    <row r="68" spans="1:12">
      <c r="A68" s="23" t="str">
        <f>IF(MOD(Плодовые_ОКС[[#This Row],[ЗАКАЗ]],Плодовые_ОКС[[#This Row],[Кратность]])=0,"","Кратность не соблюдена")</f>
        <v/>
      </c>
      <c r="B68" s="58">
        <v>42</v>
      </c>
      <c r="C68" s="59" t="s">
        <v>283</v>
      </c>
      <c r="D68" s="60" t="s">
        <v>294</v>
      </c>
      <c r="E68" s="67" t="s">
        <v>302</v>
      </c>
      <c r="F68" s="61" t="s">
        <v>149</v>
      </c>
      <c r="G68" s="61">
        <v>5</v>
      </c>
      <c r="H68" s="62">
        <v>455</v>
      </c>
      <c r="I68" s="63"/>
      <c r="J68" s="64">
        <f>Плодовые_ОКС[[#This Row],[Цена, руб]]*Плодовые_ОКС[[#This Row],[ЗАКАЗ]]</f>
        <v>0</v>
      </c>
      <c r="K68" s="65"/>
      <c r="L68" s="66"/>
    </row>
    <row r="69" spans="1:12">
      <c r="A69" s="23" t="str">
        <f>IF(MOD(Плодовые_ОКС[[#This Row],[ЗАКАЗ]],Плодовые_ОКС[[#This Row],[Кратность]])=0,"","Кратность не соблюдена")</f>
        <v/>
      </c>
      <c r="B69" s="58">
        <v>43</v>
      </c>
      <c r="C69" s="59" t="s">
        <v>284</v>
      </c>
      <c r="D69" s="60" t="s">
        <v>295</v>
      </c>
      <c r="E69" s="67" t="s">
        <v>302</v>
      </c>
      <c r="F69" s="61" t="s">
        <v>149</v>
      </c>
      <c r="G69" s="61">
        <v>5</v>
      </c>
      <c r="H69" s="62">
        <v>455</v>
      </c>
      <c r="I69" s="63"/>
      <c r="J69" s="64">
        <f>Плодовые_ОКС[[#This Row],[Цена, руб]]*Плодовые_ОКС[[#This Row],[ЗАКАЗ]]</f>
        <v>0</v>
      </c>
      <c r="K69" s="65"/>
      <c r="L69" s="66"/>
    </row>
    <row r="70" spans="1:12">
      <c r="A70" s="23" t="str">
        <f>IF(MOD(Плодовые_ОКС[[#This Row],[ЗАКАЗ]],Плодовые_ОКС[[#This Row],[Кратность]])=0,"","Кратность не соблюдена")</f>
        <v/>
      </c>
      <c r="B70" s="58">
        <v>44</v>
      </c>
      <c r="C70" s="59" t="s">
        <v>285</v>
      </c>
      <c r="D70" s="60" t="s">
        <v>296</v>
      </c>
      <c r="E70" s="67" t="s">
        <v>302</v>
      </c>
      <c r="F70" s="61" t="s">
        <v>149</v>
      </c>
      <c r="G70" s="61">
        <v>5</v>
      </c>
      <c r="H70" s="62">
        <v>455</v>
      </c>
      <c r="I70" s="63"/>
      <c r="J70" s="64">
        <f>Плодовые_ОКС[[#This Row],[Цена, руб]]*Плодовые_ОКС[[#This Row],[ЗАКАЗ]]</f>
        <v>0</v>
      </c>
      <c r="K70" s="65"/>
      <c r="L70" s="66"/>
    </row>
    <row r="71" spans="1:12">
      <c r="A71" s="23"/>
      <c r="B71" s="58">
        <v>45</v>
      </c>
      <c r="C71" s="59" t="s">
        <v>286</v>
      </c>
      <c r="D71" s="60" t="s">
        <v>297</v>
      </c>
      <c r="E71" s="67" t="s">
        <v>302</v>
      </c>
      <c r="F71" s="61" t="s">
        <v>145</v>
      </c>
      <c r="G71" s="61">
        <v>5</v>
      </c>
      <c r="H71" s="62">
        <v>410</v>
      </c>
      <c r="I71" s="63"/>
      <c r="J71" s="64">
        <f>Плодовые_ОКС[[#This Row],[Цена, руб]]*Плодовые_ОКС[[#This Row],[ЗАКАЗ]]</f>
        <v>0</v>
      </c>
      <c r="K71" s="65"/>
      <c r="L71" s="66"/>
    </row>
    <row r="72" spans="1:12" hidden="1">
      <c r="A72" s="23" t="s">
        <v>324</v>
      </c>
      <c r="B72" s="58">
        <v>46</v>
      </c>
      <c r="C72" s="83" t="s">
        <v>287</v>
      </c>
      <c r="D72" s="84" t="s">
        <v>298</v>
      </c>
      <c r="E72" s="89" t="s">
        <v>302</v>
      </c>
      <c r="F72" s="85" t="s">
        <v>145</v>
      </c>
      <c r="G72" s="85">
        <v>5</v>
      </c>
      <c r="H72" s="86">
        <v>390</v>
      </c>
      <c r="I72" s="87"/>
      <c r="J72" s="88">
        <f>Плодовые_ОКС[[#This Row],[Цена, руб]]*Плодовые_ОКС[[#This Row],[ЗАКАЗ]]</f>
        <v>0</v>
      </c>
      <c r="K72" s="65"/>
      <c r="L72" s="66"/>
    </row>
    <row r="73" spans="1:12">
      <c r="A73" s="23" t="str">
        <f>IF(MOD(Плодовые_ОКС[[#This Row],[ЗАКАЗ]],Плодовые_ОКС[[#This Row],[Кратность]])=0,"","Кратность не соблюдена")</f>
        <v/>
      </c>
      <c r="B73" s="58">
        <v>47</v>
      </c>
      <c r="C73" s="59" t="s">
        <v>288</v>
      </c>
      <c r="D73" s="60" t="s">
        <v>299</v>
      </c>
      <c r="E73" s="67" t="s">
        <v>302</v>
      </c>
      <c r="F73" s="61" t="s">
        <v>149</v>
      </c>
      <c r="G73" s="61">
        <v>5</v>
      </c>
      <c r="H73" s="62">
        <v>455</v>
      </c>
      <c r="I73" s="63"/>
      <c r="J73" s="64">
        <f>Плодовые_ОКС[[#This Row],[Цена, руб]]*Плодовые_ОКС[[#This Row],[ЗАКАЗ]]</f>
        <v>0</v>
      </c>
      <c r="K73" s="65"/>
      <c r="L73" s="66"/>
    </row>
    <row r="74" spans="1:12" hidden="1">
      <c r="A74" s="23" t="s">
        <v>324</v>
      </c>
      <c r="B74" s="58">
        <v>48</v>
      </c>
      <c r="C74" s="83" t="s">
        <v>289</v>
      </c>
      <c r="D74" s="84" t="s">
        <v>300</v>
      </c>
      <c r="E74" s="89" t="s">
        <v>302</v>
      </c>
      <c r="F74" s="85" t="s">
        <v>145</v>
      </c>
      <c r="G74" s="85">
        <v>5</v>
      </c>
      <c r="H74" s="86">
        <v>390</v>
      </c>
      <c r="I74" s="87"/>
      <c r="J74" s="88">
        <f>Плодовые_ОКС[[#This Row],[Цена, руб]]*Плодовые_ОКС[[#This Row],[ЗАКАЗ]]</f>
        <v>0</v>
      </c>
      <c r="K74" s="65"/>
      <c r="L74" s="66"/>
    </row>
    <row r="75" spans="1:12">
      <c r="A75" s="23" t="str">
        <f>IF(MOD(Плодовые_ОКС[[#This Row],[ЗАКАЗ]],Плодовые_ОКС[[#This Row],[Кратность]])=0,"","Кратность не соблюдена")</f>
        <v/>
      </c>
      <c r="B75" s="58">
        <v>49</v>
      </c>
      <c r="C75" s="59" t="s">
        <v>290</v>
      </c>
      <c r="D75" s="60" t="s">
        <v>301</v>
      </c>
      <c r="E75" s="67" t="s">
        <v>302</v>
      </c>
      <c r="F75" s="61" t="s">
        <v>149</v>
      </c>
      <c r="G75" s="61">
        <v>5</v>
      </c>
      <c r="H75" s="62">
        <v>455</v>
      </c>
      <c r="I75" s="63"/>
      <c r="J75" s="64">
        <f>Плодовые_ОКС[[#This Row],[Цена, руб]]*Плодовые_ОКС[[#This Row],[ЗАКАЗ]]</f>
        <v>0</v>
      </c>
      <c r="K75" s="65"/>
      <c r="L75" s="66"/>
    </row>
    <row r="76" spans="1:12">
      <c r="A76" s="23"/>
      <c r="B76" s="95"/>
      <c r="C76" s="93" t="s">
        <v>329</v>
      </c>
      <c r="D76" s="60" t="s">
        <v>330</v>
      </c>
      <c r="E76" s="67" t="s">
        <v>302</v>
      </c>
      <c r="F76" s="61" t="s">
        <v>145</v>
      </c>
      <c r="G76" s="61">
        <v>25</v>
      </c>
      <c r="H76" s="62">
        <v>80</v>
      </c>
      <c r="I76" s="63"/>
      <c r="J76" s="64">
        <f>Плодовые_ОКС[[#This Row],[Цена, руб]]*Плодовые_ОКС[[#This Row],[ЗАКАЗ]]</f>
        <v>0</v>
      </c>
      <c r="K76" s="65"/>
      <c r="L76" s="66"/>
    </row>
    <row r="77" spans="1:12" hidden="1">
      <c r="A77" s="23" t="s">
        <v>324</v>
      </c>
      <c r="B77" s="58">
        <v>50</v>
      </c>
      <c r="C77" s="83" t="s">
        <v>46</v>
      </c>
      <c r="D77" s="84" t="s">
        <v>47</v>
      </c>
      <c r="E77" s="89" t="s">
        <v>302</v>
      </c>
      <c r="F77" s="85" t="s">
        <v>145</v>
      </c>
      <c r="G77" s="85">
        <v>25</v>
      </c>
      <c r="H77" s="86">
        <v>80</v>
      </c>
      <c r="I77" s="87"/>
      <c r="J77" s="88">
        <f>Плодовые_ОКС[[#This Row],[Цена, руб]]*Плодовые_ОКС[[#This Row],[ЗАКАЗ]]</f>
        <v>0</v>
      </c>
      <c r="K77" s="65"/>
      <c r="L77" s="66"/>
    </row>
    <row r="78" spans="1:12" hidden="1">
      <c r="A78" s="23" t="s">
        <v>324</v>
      </c>
      <c r="B78" s="58">
        <v>112</v>
      </c>
      <c r="C78" s="83" t="s">
        <v>312</v>
      </c>
      <c r="D78" s="84" t="s">
        <v>313</v>
      </c>
      <c r="E78" s="89" t="s">
        <v>302</v>
      </c>
      <c r="F78" s="85" t="s">
        <v>145</v>
      </c>
      <c r="G78" s="85">
        <v>25</v>
      </c>
      <c r="H78" s="86">
        <v>80</v>
      </c>
      <c r="I78" s="87"/>
      <c r="J78" s="88">
        <f>Плодовые_ОКС[[#This Row],[Цена, руб]]*Плодовые_ОКС[[#This Row],[ЗАКАЗ]]</f>
        <v>0</v>
      </c>
      <c r="K78" s="65"/>
      <c r="L78" s="66"/>
    </row>
    <row r="79" spans="1:12">
      <c r="A79" s="23" t="str">
        <f>IF(MOD(Плодовые_ОКС[[#This Row],[ЗАКАЗ]],Плодовые_ОКС[[#This Row],[Кратность]])=0,"","Кратность не соблюдена")</f>
        <v/>
      </c>
      <c r="B79" s="58">
        <v>51</v>
      </c>
      <c r="C79" s="59" t="s">
        <v>48</v>
      </c>
      <c r="D79" s="60" t="s">
        <v>49</v>
      </c>
      <c r="E79" s="61" t="s">
        <v>150</v>
      </c>
      <c r="F79" s="61" t="s">
        <v>145</v>
      </c>
      <c r="G79" s="61">
        <v>25</v>
      </c>
      <c r="H79" s="62">
        <v>180</v>
      </c>
      <c r="I79" s="63"/>
      <c r="J79" s="64">
        <f>Плодовые_ОКС[[#This Row],[Цена, руб]]*Плодовые_ОКС[[#This Row],[ЗАКАЗ]]</f>
        <v>0</v>
      </c>
      <c r="K79" s="65"/>
      <c r="L79" s="66"/>
    </row>
    <row r="80" spans="1:12">
      <c r="A80" s="23" t="str">
        <f>IF(MOD(Плодовые_ОКС[[#This Row],[ЗАКАЗ]],Плодовые_ОКС[[#This Row],[Кратность]])=0,"","Кратность не соблюдена")</f>
        <v/>
      </c>
      <c r="B80" s="58">
        <v>52</v>
      </c>
      <c r="C80" s="59" t="s">
        <v>50</v>
      </c>
      <c r="D80" s="60" t="s">
        <v>51</v>
      </c>
      <c r="E80" s="61" t="s">
        <v>150</v>
      </c>
      <c r="F80" s="61" t="s">
        <v>145</v>
      </c>
      <c r="G80" s="61">
        <v>25</v>
      </c>
      <c r="H80" s="62">
        <v>180</v>
      </c>
      <c r="I80" s="63"/>
      <c r="J80" s="64">
        <f>Плодовые_ОКС[[#This Row],[Цена, руб]]*Плодовые_ОКС[[#This Row],[ЗАКАЗ]]</f>
        <v>0</v>
      </c>
      <c r="K80" s="65"/>
      <c r="L80" s="66"/>
    </row>
    <row r="81" spans="1:12">
      <c r="A81" s="23" t="str">
        <f>IF(MOD(Плодовые_ОКС[[#This Row],[ЗАКАЗ]],Плодовые_ОКС[[#This Row],[Кратность]])=0,"","Кратность не соблюдена")</f>
        <v/>
      </c>
      <c r="B81" s="58">
        <v>53</v>
      </c>
      <c r="C81" s="59" t="s">
        <v>246</v>
      </c>
      <c r="D81" s="60" t="s">
        <v>247</v>
      </c>
      <c r="E81" s="61" t="s">
        <v>150</v>
      </c>
      <c r="F81" s="61" t="s">
        <v>149</v>
      </c>
      <c r="G81" s="61">
        <v>25</v>
      </c>
      <c r="H81" s="62">
        <v>250</v>
      </c>
      <c r="I81" s="63"/>
      <c r="J81" s="64">
        <f>Плодовые_ОКС[[#This Row],[Цена, руб]]*Плодовые_ОКС[[#This Row],[ЗАКАЗ]]</f>
        <v>0</v>
      </c>
      <c r="K81" s="65"/>
      <c r="L81" s="66"/>
    </row>
    <row r="82" spans="1:12">
      <c r="A82" s="23" t="str">
        <f>IF(MOD(Плодовые_ОКС[[#This Row],[ЗАКАЗ]],Плодовые_ОКС[[#This Row],[Кратность]])=0,"","Кратность не соблюдена")</f>
        <v/>
      </c>
      <c r="B82" s="58">
        <v>54</v>
      </c>
      <c r="C82" s="59" t="s">
        <v>52</v>
      </c>
      <c r="D82" s="60" t="s">
        <v>53</v>
      </c>
      <c r="E82" s="61" t="s">
        <v>150</v>
      </c>
      <c r="F82" s="61" t="s">
        <v>145</v>
      </c>
      <c r="G82" s="61">
        <v>25</v>
      </c>
      <c r="H82" s="62">
        <v>180</v>
      </c>
      <c r="I82" s="63"/>
      <c r="J82" s="64">
        <f>Плодовые_ОКС[[#This Row],[Цена, руб]]*Плодовые_ОКС[[#This Row],[ЗАКАЗ]]</f>
        <v>0</v>
      </c>
      <c r="K82" s="65"/>
      <c r="L82" s="66"/>
    </row>
    <row r="83" spans="1:12">
      <c r="A83" s="23" t="str">
        <f>IF(MOD(Плодовые_ОКС[[#This Row],[ЗАКАЗ]],Плодовые_ОКС[[#This Row],[Кратность]])=0,"","Кратность не соблюдена")</f>
        <v/>
      </c>
      <c r="B83" s="58">
        <v>55</v>
      </c>
      <c r="C83" s="59" t="s">
        <v>248</v>
      </c>
      <c r="D83" s="60" t="s">
        <v>249</v>
      </c>
      <c r="E83" s="61" t="s">
        <v>150</v>
      </c>
      <c r="F83" s="61" t="s">
        <v>149</v>
      </c>
      <c r="G83" s="61">
        <v>25</v>
      </c>
      <c r="H83" s="62">
        <v>250</v>
      </c>
      <c r="I83" s="63"/>
      <c r="J83" s="64">
        <f>Плодовые_ОКС[[#This Row],[Цена, руб]]*Плодовые_ОКС[[#This Row],[ЗАКАЗ]]</f>
        <v>0</v>
      </c>
      <c r="K83" s="65"/>
      <c r="L83" s="66"/>
    </row>
    <row r="84" spans="1:12" hidden="1">
      <c r="A84" s="23" t="s">
        <v>324</v>
      </c>
      <c r="B84" s="58">
        <v>56</v>
      </c>
      <c r="C84" s="83" t="s">
        <v>244</v>
      </c>
      <c r="D84" s="84" t="s">
        <v>245</v>
      </c>
      <c r="E84" s="85" t="s">
        <v>150</v>
      </c>
      <c r="F84" s="85" t="s">
        <v>145</v>
      </c>
      <c r="G84" s="85">
        <v>25</v>
      </c>
      <c r="H84" s="86">
        <v>180</v>
      </c>
      <c r="I84" s="87"/>
      <c r="J84" s="88">
        <f>Плодовые_ОКС[[#This Row],[Цена, руб]]*Плодовые_ОКС[[#This Row],[ЗАКАЗ]]</f>
        <v>0</v>
      </c>
      <c r="K84" s="65"/>
      <c r="L84" s="66"/>
    </row>
    <row r="85" spans="1:12" hidden="1">
      <c r="A85" s="23" t="s">
        <v>324</v>
      </c>
      <c r="B85" s="58">
        <v>57</v>
      </c>
      <c r="C85" s="83" t="s">
        <v>54</v>
      </c>
      <c r="D85" s="84" t="s">
        <v>55</v>
      </c>
      <c r="E85" s="85" t="s">
        <v>150</v>
      </c>
      <c r="F85" s="85" t="s">
        <v>145</v>
      </c>
      <c r="G85" s="85">
        <v>25</v>
      </c>
      <c r="H85" s="86">
        <v>180</v>
      </c>
      <c r="I85" s="87"/>
      <c r="J85" s="88">
        <f>Плодовые_ОКС[[#This Row],[Цена, руб]]*Плодовые_ОКС[[#This Row],[ЗАКАЗ]]</f>
        <v>0</v>
      </c>
      <c r="K85" s="65"/>
      <c r="L85" s="66"/>
    </row>
    <row r="86" spans="1:12">
      <c r="A86" s="23" t="str">
        <f>IF(MOD(Плодовые_ОКС[[#This Row],[ЗАКАЗ]],Плодовые_ОКС[[#This Row],[Кратность]])=0,"","Кратность не соблюдена")</f>
        <v/>
      </c>
      <c r="B86" s="58">
        <v>59</v>
      </c>
      <c r="C86" s="59" t="s">
        <v>56</v>
      </c>
      <c r="D86" s="60" t="s">
        <v>57</v>
      </c>
      <c r="E86" s="61" t="s">
        <v>150</v>
      </c>
      <c r="F86" s="61" t="s">
        <v>145</v>
      </c>
      <c r="G86" s="61">
        <v>25</v>
      </c>
      <c r="H86" s="62">
        <v>180</v>
      </c>
      <c r="I86" s="63"/>
      <c r="J86" s="64">
        <f>Плодовые_ОКС[[#This Row],[Цена, руб]]*Плодовые_ОКС[[#This Row],[ЗАКАЗ]]</f>
        <v>0</v>
      </c>
      <c r="K86" s="65"/>
      <c r="L86" s="66"/>
    </row>
    <row r="87" spans="1:12">
      <c r="A87" s="23" t="str">
        <f>IF(MOD(Плодовые_ОКС[[#This Row],[ЗАКАЗ]],Плодовые_ОКС[[#This Row],[Кратность]])=0,"","Кратность не соблюдена")</f>
        <v/>
      </c>
      <c r="B87" s="58">
        <v>60</v>
      </c>
      <c r="C87" s="59" t="s">
        <v>250</v>
      </c>
      <c r="D87" s="60" t="s">
        <v>251</v>
      </c>
      <c r="E87" s="61" t="s">
        <v>150</v>
      </c>
      <c r="F87" s="61" t="s">
        <v>149</v>
      </c>
      <c r="G87" s="61">
        <v>25</v>
      </c>
      <c r="H87" s="62">
        <v>250</v>
      </c>
      <c r="I87" s="63"/>
      <c r="J87" s="64">
        <f>Плодовые_ОКС[[#This Row],[Цена, руб]]*Плодовые_ОКС[[#This Row],[ЗАКАЗ]]</f>
        <v>0</v>
      </c>
      <c r="K87" s="65"/>
      <c r="L87" s="66"/>
    </row>
    <row r="88" spans="1:12">
      <c r="A88" s="23" t="str">
        <f>IF(MOD(Плодовые_ОКС[[#This Row],[ЗАКАЗ]],Плодовые_ОКС[[#This Row],[Кратность]])=0,"","Кратность не соблюдена")</f>
        <v/>
      </c>
      <c r="B88" s="58">
        <v>61</v>
      </c>
      <c r="C88" s="59" t="s">
        <v>242</v>
      </c>
      <c r="D88" s="60" t="s">
        <v>243</v>
      </c>
      <c r="E88" s="61" t="s">
        <v>267</v>
      </c>
      <c r="F88" s="61" t="s">
        <v>145</v>
      </c>
      <c r="G88" s="61">
        <v>25</v>
      </c>
      <c r="H88" s="62">
        <v>160</v>
      </c>
      <c r="I88" s="63"/>
      <c r="J88" s="64">
        <f>Плодовые_ОКС[[#This Row],[Цена, руб]]*Плодовые_ОКС[[#This Row],[ЗАКАЗ]]</f>
        <v>0</v>
      </c>
      <c r="K88" s="65"/>
      <c r="L88" s="66"/>
    </row>
    <row r="89" spans="1:12">
      <c r="A89" s="23" t="str">
        <f>IF(MOD(Плодовые_ОКС[[#This Row],[ЗАКАЗ]],Плодовые_ОКС[[#This Row],[Кратность]])=0,"","Кратность не соблюдена")</f>
        <v/>
      </c>
      <c r="B89" s="58">
        <v>62</v>
      </c>
      <c r="C89" s="59" t="s">
        <v>58</v>
      </c>
      <c r="D89" s="60" t="s">
        <v>59</v>
      </c>
      <c r="E89" s="61" t="s">
        <v>264</v>
      </c>
      <c r="F89" s="61" t="s">
        <v>145</v>
      </c>
      <c r="G89" s="61">
        <v>25</v>
      </c>
      <c r="H89" s="62">
        <v>70</v>
      </c>
      <c r="I89" s="63"/>
      <c r="J89" s="64">
        <f>Плодовые_ОКС[[#This Row],[Цена, руб]]*Плодовые_ОКС[[#This Row],[ЗАКАЗ]]</f>
        <v>0</v>
      </c>
      <c r="K89" s="65"/>
      <c r="L89" s="66"/>
    </row>
    <row r="90" spans="1:12" hidden="1">
      <c r="A90" s="23" t="s">
        <v>324</v>
      </c>
      <c r="B90" s="58">
        <v>113</v>
      </c>
      <c r="C90" s="83" t="s">
        <v>314</v>
      </c>
      <c r="D90" s="84" t="s">
        <v>315</v>
      </c>
      <c r="E90" s="85" t="s">
        <v>264</v>
      </c>
      <c r="F90" s="85" t="s">
        <v>145</v>
      </c>
      <c r="G90" s="85">
        <v>25</v>
      </c>
      <c r="H90" s="86">
        <v>70</v>
      </c>
      <c r="I90" s="87"/>
      <c r="J90" s="88">
        <f>Плодовые_ОКС[[#This Row],[Цена, руб]]*Плодовые_ОКС[[#This Row],[ЗАКАЗ]]</f>
        <v>0</v>
      </c>
      <c r="K90" s="65"/>
      <c r="L90" s="66"/>
    </row>
    <row r="91" spans="1:12">
      <c r="A91" s="23" t="str">
        <f>IF(MOD(Плодовые_ОКС[[#This Row],[ЗАКАЗ]],Плодовые_ОКС[[#This Row],[Кратность]])=0,"","Кратность не соблюдена")</f>
        <v/>
      </c>
      <c r="B91" s="58">
        <v>63</v>
      </c>
      <c r="C91" s="59" t="s">
        <v>60</v>
      </c>
      <c r="D91" s="60" t="s">
        <v>61</v>
      </c>
      <c r="E91" s="61" t="s">
        <v>264</v>
      </c>
      <c r="F91" s="61" t="s">
        <v>145</v>
      </c>
      <c r="G91" s="61">
        <v>25</v>
      </c>
      <c r="H91" s="62">
        <v>70</v>
      </c>
      <c r="I91" s="63"/>
      <c r="J91" s="64">
        <f>Плодовые_ОКС[[#This Row],[Цена, руб]]*Плодовые_ОКС[[#This Row],[ЗАКАЗ]]</f>
        <v>0</v>
      </c>
      <c r="K91" s="65"/>
      <c r="L91" s="66"/>
    </row>
    <row r="92" spans="1:12">
      <c r="A92" s="23" t="str">
        <f>IF(MOD(Плодовые_ОКС[[#This Row],[ЗАКАЗ]],Плодовые_ОКС[[#This Row],[Кратность]])=0,"","Кратность не соблюдена")</f>
        <v/>
      </c>
      <c r="B92" s="58">
        <v>64</v>
      </c>
      <c r="C92" s="59" t="s">
        <v>62</v>
      </c>
      <c r="D92" s="60" t="s">
        <v>63</v>
      </c>
      <c r="E92" s="61" t="s">
        <v>264</v>
      </c>
      <c r="F92" s="61" t="s">
        <v>145</v>
      </c>
      <c r="G92" s="61">
        <v>25</v>
      </c>
      <c r="H92" s="62">
        <v>70</v>
      </c>
      <c r="I92" s="63"/>
      <c r="J92" s="64">
        <f>Плодовые_ОКС[[#This Row],[Цена, руб]]*Плодовые_ОКС[[#This Row],[ЗАКАЗ]]</f>
        <v>0</v>
      </c>
      <c r="K92" s="65"/>
      <c r="L92" s="66"/>
    </row>
    <row r="93" spans="1:12">
      <c r="A93" s="23" t="str">
        <f>IF(MOD(Плодовые_ОКС[[#This Row],[ЗАКАЗ]],Плодовые_ОКС[[#This Row],[Кратность]])=0,"","Кратность не соблюдена")</f>
        <v/>
      </c>
      <c r="B93" s="58">
        <v>65</v>
      </c>
      <c r="C93" s="59" t="s">
        <v>64</v>
      </c>
      <c r="D93" s="60" t="s">
        <v>65</v>
      </c>
      <c r="E93" s="61" t="s">
        <v>264</v>
      </c>
      <c r="F93" s="61" t="s">
        <v>145</v>
      </c>
      <c r="G93" s="61">
        <v>25</v>
      </c>
      <c r="H93" s="62">
        <v>70</v>
      </c>
      <c r="I93" s="63"/>
      <c r="J93" s="64">
        <f>Плодовые_ОКС[[#This Row],[Цена, руб]]*Плодовые_ОКС[[#This Row],[ЗАКАЗ]]</f>
        <v>0</v>
      </c>
      <c r="K93" s="65"/>
      <c r="L93" s="66"/>
    </row>
    <row r="94" spans="1:12">
      <c r="A94" s="23" t="str">
        <f>IF(MOD(Плодовые_ОКС[[#This Row],[ЗАКАЗ]],Плодовые_ОКС[[#This Row],[Кратность]])=0,"","Кратность не соблюдена")</f>
        <v/>
      </c>
      <c r="B94" s="58">
        <v>66</v>
      </c>
      <c r="C94" s="59" t="s">
        <v>66</v>
      </c>
      <c r="D94" s="60" t="s">
        <v>67</v>
      </c>
      <c r="E94" s="61" t="s">
        <v>264</v>
      </c>
      <c r="F94" s="61" t="s">
        <v>145</v>
      </c>
      <c r="G94" s="61">
        <v>25</v>
      </c>
      <c r="H94" s="62">
        <v>70</v>
      </c>
      <c r="I94" s="63"/>
      <c r="J94" s="64">
        <f>Плодовые_ОКС[[#This Row],[Цена, руб]]*Плодовые_ОКС[[#This Row],[ЗАКАЗ]]</f>
        <v>0</v>
      </c>
      <c r="K94" s="65"/>
      <c r="L94" s="66"/>
    </row>
    <row r="95" spans="1:12">
      <c r="A95" s="23" t="str">
        <f>IF(MOD(Плодовые_ОКС[[#This Row],[ЗАКАЗ]],Плодовые_ОКС[[#This Row],[Кратность]])=0,"","Кратность не соблюдена")</f>
        <v/>
      </c>
      <c r="B95" s="58">
        <v>67</v>
      </c>
      <c r="C95" s="59" t="s">
        <v>68</v>
      </c>
      <c r="D95" s="60" t="s">
        <v>69</v>
      </c>
      <c r="E95" s="61" t="s">
        <v>264</v>
      </c>
      <c r="F95" s="61" t="s">
        <v>145</v>
      </c>
      <c r="G95" s="61">
        <v>25</v>
      </c>
      <c r="H95" s="62">
        <v>70</v>
      </c>
      <c r="I95" s="63"/>
      <c r="J95" s="64">
        <f>Плодовые_ОКС[[#This Row],[Цена, руб]]*Плодовые_ОКС[[#This Row],[ЗАКАЗ]]</f>
        <v>0</v>
      </c>
      <c r="K95" s="65"/>
      <c r="L95" s="66"/>
    </row>
    <row r="96" spans="1:12">
      <c r="A96" s="23" t="str">
        <f>IF(MOD(Плодовые_ОКС[[#This Row],[ЗАКАЗ]],Плодовые_ОКС[[#This Row],[Кратность]])=0,"","Кратность не соблюдена")</f>
        <v/>
      </c>
      <c r="B96" s="58">
        <v>68</v>
      </c>
      <c r="C96" s="59" t="s">
        <v>70</v>
      </c>
      <c r="D96" s="60" t="s">
        <v>71</v>
      </c>
      <c r="E96" s="61" t="s">
        <v>264</v>
      </c>
      <c r="F96" s="61" t="s">
        <v>145</v>
      </c>
      <c r="G96" s="61">
        <v>25</v>
      </c>
      <c r="H96" s="62">
        <v>70</v>
      </c>
      <c r="I96" s="63"/>
      <c r="J96" s="64">
        <f>Плодовые_ОКС[[#This Row],[Цена, руб]]*Плодовые_ОКС[[#This Row],[ЗАКАЗ]]</f>
        <v>0</v>
      </c>
      <c r="K96" s="65"/>
      <c r="L96" s="66"/>
    </row>
    <row r="97" spans="1:12">
      <c r="A97" s="23" t="str">
        <f>IF(MOD(Плодовые_ОКС[[#This Row],[ЗАКАЗ]],Плодовые_ОКС[[#This Row],[Кратность]])=0,"","Кратность не соблюдена")</f>
        <v/>
      </c>
      <c r="B97" s="58">
        <v>69</v>
      </c>
      <c r="C97" s="59" t="s">
        <v>72</v>
      </c>
      <c r="D97" s="60" t="s">
        <v>73</v>
      </c>
      <c r="E97" s="61" t="s">
        <v>264</v>
      </c>
      <c r="F97" s="61" t="s">
        <v>145</v>
      </c>
      <c r="G97" s="61">
        <v>25</v>
      </c>
      <c r="H97" s="62">
        <v>70</v>
      </c>
      <c r="I97" s="63"/>
      <c r="J97" s="64">
        <f>Плодовые_ОКС[[#This Row],[Цена, руб]]*Плодовые_ОКС[[#This Row],[ЗАКАЗ]]</f>
        <v>0</v>
      </c>
      <c r="K97" s="65"/>
      <c r="L97" s="66"/>
    </row>
    <row r="98" spans="1:12" hidden="1">
      <c r="A98" s="23" t="s">
        <v>324</v>
      </c>
      <c r="B98" s="58">
        <v>70</v>
      </c>
      <c r="C98" s="83" t="s">
        <v>74</v>
      </c>
      <c r="D98" s="84" t="s">
        <v>75</v>
      </c>
      <c r="E98" s="85" t="s">
        <v>264</v>
      </c>
      <c r="F98" s="85" t="s">
        <v>145</v>
      </c>
      <c r="G98" s="85">
        <v>25</v>
      </c>
      <c r="H98" s="86">
        <v>70</v>
      </c>
      <c r="I98" s="87"/>
      <c r="J98" s="88">
        <f>Плодовые_ОКС[[#This Row],[Цена, руб]]*Плодовые_ОКС[[#This Row],[ЗАКАЗ]]</f>
        <v>0</v>
      </c>
      <c r="K98" s="65"/>
      <c r="L98" s="66"/>
    </row>
    <row r="99" spans="1:12">
      <c r="A99" s="23" t="str">
        <f>IF(MOD(Плодовые_ОКС[[#This Row],[ЗАКАЗ]],Плодовые_ОКС[[#This Row],[Кратность]])=0,"","Кратность не соблюдена")</f>
        <v/>
      </c>
      <c r="B99" s="58">
        <v>71</v>
      </c>
      <c r="C99" s="59" t="s">
        <v>76</v>
      </c>
      <c r="D99" s="60" t="s">
        <v>77</v>
      </c>
      <c r="E99" s="61" t="s">
        <v>264</v>
      </c>
      <c r="F99" s="61" t="s">
        <v>145</v>
      </c>
      <c r="G99" s="61">
        <v>25</v>
      </c>
      <c r="H99" s="62">
        <v>70</v>
      </c>
      <c r="I99" s="63"/>
      <c r="J99" s="64">
        <f>Плодовые_ОКС[[#This Row],[Цена, руб]]*Плодовые_ОКС[[#This Row],[ЗАКАЗ]]</f>
        <v>0</v>
      </c>
      <c r="K99" s="65"/>
      <c r="L99" s="66"/>
    </row>
    <row r="100" spans="1:12">
      <c r="A100" s="23" t="str">
        <f>IF(MOD(Плодовые_ОКС[[#This Row],[ЗАКАЗ]],Плодовые_ОКС[[#This Row],[Кратность]])=0,"","Кратность не соблюдена")</f>
        <v/>
      </c>
      <c r="B100" s="58">
        <v>72</v>
      </c>
      <c r="C100" s="59" t="s">
        <v>78</v>
      </c>
      <c r="D100" s="60" t="s">
        <v>253</v>
      </c>
      <c r="E100" s="61" t="s">
        <v>264</v>
      </c>
      <c r="F100" s="61" t="s">
        <v>145</v>
      </c>
      <c r="G100" s="61">
        <v>25</v>
      </c>
      <c r="H100" s="62">
        <v>70</v>
      </c>
      <c r="I100" s="63"/>
      <c r="J100" s="64">
        <f>Плодовые_ОКС[[#This Row],[Цена, руб]]*Плодовые_ОКС[[#This Row],[ЗАКАЗ]]</f>
        <v>0</v>
      </c>
      <c r="K100" s="65"/>
      <c r="L100" s="66"/>
    </row>
    <row r="101" spans="1:12">
      <c r="A101" s="23" t="str">
        <f>IF(MOD(Плодовые_ОКС[[#This Row],[ЗАКАЗ]],Плодовые_ОКС[[#This Row],[Кратность]])=0,"","Кратность не соблюдена")</f>
        <v/>
      </c>
      <c r="B101" s="58">
        <v>73</v>
      </c>
      <c r="C101" s="59" t="s">
        <v>79</v>
      </c>
      <c r="D101" s="60" t="s">
        <v>252</v>
      </c>
      <c r="E101" s="61" t="s">
        <v>264</v>
      </c>
      <c r="F101" s="61" t="s">
        <v>145</v>
      </c>
      <c r="G101" s="61">
        <v>25</v>
      </c>
      <c r="H101" s="62">
        <v>70</v>
      </c>
      <c r="I101" s="63"/>
      <c r="J101" s="64">
        <f>Плодовые_ОКС[[#This Row],[Цена, руб]]*Плодовые_ОКС[[#This Row],[ЗАКАЗ]]</f>
        <v>0</v>
      </c>
      <c r="K101" s="65"/>
      <c r="L101" s="66"/>
    </row>
    <row r="102" spans="1:12" hidden="1">
      <c r="A102" s="23" t="s">
        <v>324</v>
      </c>
      <c r="B102" s="58">
        <v>74</v>
      </c>
      <c r="C102" s="83" t="s">
        <v>80</v>
      </c>
      <c r="D102" s="84" t="s">
        <v>81</v>
      </c>
      <c r="E102" s="85" t="s">
        <v>264</v>
      </c>
      <c r="F102" s="85" t="s">
        <v>145</v>
      </c>
      <c r="G102" s="85">
        <v>25</v>
      </c>
      <c r="H102" s="86">
        <v>70</v>
      </c>
      <c r="I102" s="87"/>
      <c r="J102" s="88">
        <f>Плодовые_ОКС[[#This Row],[Цена, руб]]*Плодовые_ОКС[[#This Row],[ЗАКАЗ]]</f>
        <v>0</v>
      </c>
      <c r="K102" s="65"/>
      <c r="L102" s="66"/>
    </row>
    <row r="103" spans="1:12">
      <c r="A103" s="23" t="str">
        <f>IF(MOD(Плодовые_ОКС[[#This Row],[ЗАКАЗ]],Плодовые_ОКС[[#This Row],[Кратность]])=0,"","Кратность не соблюдена")</f>
        <v/>
      </c>
      <c r="B103" s="58">
        <v>75</v>
      </c>
      <c r="C103" s="59" t="s">
        <v>82</v>
      </c>
      <c r="D103" s="60" t="s">
        <v>83</v>
      </c>
      <c r="E103" s="61" t="s">
        <v>264</v>
      </c>
      <c r="F103" s="61" t="s">
        <v>145</v>
      </c>
      <c r="G103" s="61">
        <v>25</v>
      </c>
      <c r="H103" s="62">
        <v>70</v>
      </c>
      <c r="I103" s="63"/>
      <c r="J103" s="64">
        <f>Плодовые_ОКС[[#This Row],[Цена, руб]]*Плодовые_ОКС[[#This Row],[ЗАКАЗ]]</f>
        <v>0</v>
      </c>
      <c r="K103" s="65"/>
      <c r="L103" s="66"/>
    </row>
    <row r="104" spans="1:12" hidden="1">
      <c r="A104" s="23" t="s">
        <v>324</v>
      </c>
      <c r="B104" s="58">
        <v>76</v>
      </c>
      <c r="C104" s="83" t="s">
        <v>84</v>
      </c>
      <c r="D104" s="84" t="s">
        <v>85</v>
      </c>
      <c r="E104" s="85" t="s">
        <v>264</v>
      </c>
      <c r="F104" s="85" t="s">
        <v>145</v>
      </c>
      <c r="G104" s="85">
        <v>25</v>
      </c>
      <c r="H104" s="86">
        <v>70</v>
      </c>
      <c r="I104" s="87"/>
      <c r="J104" s="88">
        <f>Плодовые_ОКС[[#This Row],[Цена, руб]]*Плодовые_ОКС[[#This Row],[ЗАКАЗ]]</f>
        <v>0</v>
      </c>
      <c r="K104" s="65"/>
      <c r="L104" s="66"/>
    </row>
    <row r="105" spans="1:12" hidden="1">
      <c r="A105" s="23" t="s">
        <v>324</v>
      </c>
      <c r="B105" s="58">
        <v>77</v>
      </c>
      <c r="C105" s="83" t="s">
        <v>222</v>
      </c>
      <c r="D105" s="84" t="s">
        <v>223</v>
      </c>
      <c r="E105" s="85" t="s">
        <v>265</v>
      </c>
      <c r="F105" s="85" t="s">
        <v>145</v>
      </c>
      <c r="G105" s="85">
        <v>25</v>
      </c>
      <c r="H105" s="86">
        <v>180</v>
      </c>
      <c r="I105" s="87"/>
      <c r="J105" s="88">
        <f>Плодовые_ОКС[[#This Row],[Цена, руб]]*Плодовые_ОКС[[#This Row],[ЗАКАЗ]]</f>
        <v>0</v>
      </c>
      <c r="K105" s="65"/>
      <c r="L105" s="66"/>
    </row>
    <row r="106" spans="1:12" hidden="1">
      <c r="A106" s="23" t="s">
        <v>324</v>
      </c>
      <c r="B106" s="58">
        <v>78</v>
      </c>
      <c r="C106" s="83" t="s">
        <v>224</v>
      </c>
      <c r="D106" s="84" t="s">
        <v>225</v>
      </c>
      <c r="E106" s="85" t="s">
        <v>265</v>
      </c>
      <c r="F106" s="85" t="s">
        <v>145</v>
      </c>
      <c r="G106" s="85">
        <v>25</v>
      </c>
      <c r="H106" s="86">
        <v>180</v>
      </c>
      <c r="I106" s="87"/>
      <c r="J106" s="88">
        <f>Плодовые_ОКС[[#This Row],[Цена, руб]]*Плодовые_ОКС[[#This Row],[ЗАКАЗ]]</f>
        <v>0</v>
      </c>
      <c r="K106" s="65"/>
      <c r="L106" s="66"/>
    </row>
    <row r="107" spans="1:12" hidden="1">
      <c r="A107" s="23" t="s">
        <v>324</v>
      </c>
      <c r="B107" s="58">
        <v>79</v>
      </c>
      <c r="C107" s="83" t="s">
        <v>226</v>
      </c>
      <c r="D107" s="84" t="s">
        <v>227</v>
      </c>
      <c r="E107" s="85" t="s">
        <v>265</v>
      </c>
      <c r="F107" s="85" t="s">
        <v>145</v>
      </c>
      <c r="G107" s="85">
        <v>25</v>
      </c>
      <c r="H107" s="86">
        <v>180</v>
      </c>
      <c r="I107" s="87"/>
      <c r="J107" s="88">
        <f>Плодовые_ОКС[[#This Row],[Цена, руб]]*Плодовые_ОКС[[#This Row],[ЗАКАЗ]]</f>
        <v>0</v>
      </c>
      <c r="K107" s="65"/>
      <c r="L107" s="66"/>
    </row>
    <row r="108" spans="1:12" hidden="1">
      <c r="A108" s="23" t="s">
        <v>324</v>
      </c>
      <c r="B108" s="58">
        <v>80</v>
      </c>
      <c r="C108" s="83" t="s">
        <v>228</v>
      </c>
      <c r="D108" s="84" t="s">
        <v>229</v>
      </c>
      <c r="E108" s="85" t="s">
        <v>265</v>
      </c>
      <c r="F108" s="85" t="s">
        <v>145</v>
      </c>
      <c r="G108" s="85">
        <v>25</v>
      </c>
      <c r="H108" s="86">
        <v>180</v>
      </c>
      <c r="I108" s="87"/>
      <c r="J108" s="88">
        <f>Плодовые_ОКС[[#This Row],[Цена, руб]]*Плодовые_ОКС[[#This Row],[ЗАКАЗ]]</f>
        <v>0</v>
      </c>
      <c r="K108" s="65"/>
      <c r="L108" s="66"/>
    </row>
    <row r="109" spans="1:12" hidden="1">
      <c r="A109" s="23" t="s">
        <v>324</v>
      </c>
      <c r="B109" s="58">
        <v>81</v>
      </c>
      <c r="C109" s="83" t="s">
        <v>230</v>
      </c>
      <c r="D109" s="84" t="s">
        <v>231</v>
      </c>
      <c r="E109" s="85" t="s">
        <v>265</v>
      </c>
      <c r="F109" s="85" t="s">
        <v>145</v>
      </c>
      <c r="G109" s="85">
        <v>25</v>
      </c>
      <c r="H109" s="86">
        <v>180</v>
      </c>
      <c r="I109" s="87"/>
      <c r="J109" s="88">
        <f>Плодовые_ОКС[[#This Row],[Цена, руб]]*Плодовые_ОКС[[#This Row],[ЗАКАЗ]]</f>
        <v>0</v>
      </c>
      <c r="K109" s="65"/>
      <c r="L109" s="66"/>
    </row>
    <row r="110" spans="1:12" hidden="1">
      <c r="A110" s="23" t="s">
        <v>324</v>
      </c>
      <c r="B110" s="58">
        <v>82</v>
      </c>
      <c r="C110" s="83" t="s">
        <v>232</v>
      </c>
      <c r="D110" s="84" t="s">
        <v>233</v>
      </c>
      <c r="E110" s="85" t="s">
        <v>265</v>
      </c>
      <c r="F110" s="85" t="s">
        <v>145</v>
      </c>
      <c r="G110" s="85">
        <v>25</v>
      </c>
      <c r="H110" s="86">
        <v>180</v>
      </c>
      <c r="I110" s="87"/>
      <c r="J110" s="88">
        <f>Плодовые_ОКС[[#This Row],[Цена, руб]]*Плодовые_ОКС[[#This Row],[ЗАКАЗ]]</f>
        <v>0</v>
      </c>
      <c r="K110" s="65"/>
      <c r="L110" s="66"/>
    </row>
    <row r="111" spans="1:12" hidden="1">
      <c r="A111" s="23" t="s">
        <v>324</v>
      </c>
      <c r="B111" s="58">
        <v>83</v>
      </c>
      <c r="C111" s="83" t="s">
        <v>86</v>
      </c>
      <c r="D111" s="84" t="s">
        <v>87</v>
      </c>
      <c r="E111" s="85" t="s">
        <v>265</v>
      </c>
      <c r="F111" s="85" t="s">
        <v>145</v>
      </c>
      <c r="G111" s="85">
        <v>25</v>
      </c>
      <c r="H111" s="86">
        <v>180</v>
      </c>
      <c r="I111" s="87"/>
      <c r="J111" s="88">
        <f>Плодовые_ОКС[[#This Row],[Цена, руб]]*Плодовые_ОКС[[#This Row],[ЗАКАЗ]]</f>
        <v>0</v>
      </c>
      <c r="K111" s="65"/>
      <c r="L111" s="66"/>
    </row>
    <row r="112" spans="1:12" hidden="1">
      <c r="A112" s="23" t="s">
        <v>324</v>
      </c>
      <c r="B112" s="58">
        <v>114</v>
      </c>
      <c r="C112" s="83" t="s">
        <v>316</v>
      </c>
      <c r="D112" s="84" t="s">
        <v>317</v>
      </c>
      <c r="E112" s="85" t="s">
        <v>265</v>
      </c>
      <c r="F112" s="85" t="s">
        <v>145</v>
      </c>
      <c r="G112" s="85">
        <v>25</v>
      </c>
      <c r="H112" s="86">
        <v>180</v>
      </c>
      <c r="I112" s="87"/>
      <c r="J112" s="88">
        <f>Плодовые_ОКС[[#This Row],[Цена, руб]]*Плодовые_ОКС[[#This Row],[ЗАКАЗ]]</f>
        <v>0</v>
      </c>
      <c r="K112" s="65"/>
      <c r="L112" s="66"/>
    </row>
    <row r="113" spans="1:12" hidden="1">
      <c r="A113" s="23" t="s">
        <v>324</v>
      </c>
      <c r="B113" s="58">
        <v>84</v>
      </c>
      <c r="C113" s="83" t="s">
        <v>234</v>
      </c>
      <c r="D113" s="84" t="s">
        <v>235</v>
      </c>
      <c r="E113" s="85" t="s">
        <v>265</v>
      </c>
      <c r="F113" s="85" t="s">
        <v>145</v>
      </c>
      <c r="G113" s="85">
        <v>25</v>
      </c>
      <c r="H113" s="86">
        <v>180</v>
      </c>
      <c r="I113" s="87"/>
      <c r="J113" s="88">
        <f>Плодовые_ОКС[[#This Row],[Цена, руб]]*Плодовые_ОКС[[#This Row],[ЗАКАЗ]]</f>
        <v>0</v>
      </c>
      <c r="K113" s="65"/>
      <c r="L113" s="66"/>
    </row>
    <row r="114" spans="1:12" hidden="1">
      <c r="A114" s="23" t="s">
        <v>324</v>
      </c>
      <c r="B114" s="58">
        <v>85</v>
      </c>
      <c r="C114" s="83" t="s">
        <v>236</v>
      </c>
      <c r="D114" s="84" t="s">
        <v>237</v>
      </c>
      <c r="E114" s="85" t="s">
        <v>265</v>
      </c>
      <c r="F114" s="85" t="s">
        <v>145</v>
      </c>
      <c r="G114" s="85">
        <v>25</v>
      </c>
      <c r="H114" s="86">
        <v>180</v>
      </c>
      <c r="I114" s="87"/>
      <c r="J114" s="88">
        <f>Плодовые_ОКС[[#This Row],[Цена, руб]]*Плодовые_ОКС[[#This Row],[ЗАКАЗ]]</f>
        <v>0</v>
      </c>
      <c r="K114" s="65"/>
      <c r="L114" s="66"/>
    </row>
    <row r="115" spans="1:12" hidden="1">
      <c r="A115" s="23" t="s">
        <v>324</v>
      </c>
      <c r="B115" s="58">
        <v>86</v>
      </c>
      <c r="C115" s="83" t="s">
        <v>88</v>
      </c>
      <c r="D115" s="84" t="s">
        <v>89</v>
      </c>
      <c r="E115" s="85" t="s">
        <v>265</v>
      </c>
      <c r="F115" s="85" t="s">
        <v>145</v>
      </c>
      <c r="G115" s="85">
        <v>25</v>
      </c>
      <c r="H115" s="86">
        <v>180</v>
      </c>
      <c r="I115" s="87"/>
      <c r="J115" s="88">
        <f>Плодовые_ОКС[[#This Row],[Цена, руб]]*Плодовые_ОКС[[#This Row],[ЗАКАЗ]]</f>
        <v>0</v>
      </c>
      <c r="K115" s="65"/>
      <c r="L115" s="66"/>
    </row>
    <row r="116" spans="1:12" hidden="1">
      <c r="A116" s="23" t="s">
        <v>324</v>
      </c>
      <c r="B116" s="58">
        <v>87</v>
      </c>
      <c r="C116" s="83" t="s">
        <v>255</v>
      </c>
      <c r="D116" s="84" t="s">
        <v>256</v>
      </c>
      <c r="E116" s="85" t="s">
        <v>264</v>
      </c>
      <c r="F116" s="85" t="s">
        <v>145</v>
      </c>
      <c r="G116" s="85">
        <v>25</v>
      </c>
      <c r="H116" s="86">
        <v>140</v>
      </c>
      <c r="I116" s="87"/>
      <c r="J116" s="88">
        <f>Плодовые_ОКС[[#This Row],[Цена, руб]]*Плодовые_ОКС[[#This Row],[ЗАКАЗ]]</f>
        <v>0</v>
      </c>
      <c r="K116" s="65"/>
      <c r="L116" s="66"/>
    </row>
    <row r="117" spans="1:12">
      <c r="A117" s="23" t="str">
        <f>IF(MOD(Плодовые_ОКС[[#This Row],[ЗАКАЗ]],Плодовые_ОКС[[#This Row],[Кратность]])=0,"","Кратность не соблюдена")</f>
        <v/>
      </c>
      <c r="B117" s="58">
        <v>88</v>
      </c>
      <c r="C117" s="59" t="s">
        <v>257</v>
      </c>
      <c r="D117" s="60" t="s">
        <v>258</v>
      </c>
      <c r="E117" s="61" t="s">
        <v>264</v>
      </c>
      <c r="F117" s="61" t="s">
        <v>145</v>
      </c>
      <c r="G117" s="61">
        <v>25</v>
      </c>
      <c r="H117" s="62">
        <v>140</v>
      </c>
      <c r="I117" s="63"/>
      <c r="J117" s="64">
        <f>Плодовые_ОКС[[#This Row],[Цена, руб]]*Плодовые_ОКС[[#This Row],[ЗАКАЗ]]</f>
        <v>0</v>
      </c>
      <c r="K117" s="65"/>
      <c r="L117" s="66"/>
    </row>
    <row r="118" spans="1:12" hidden="1">
      <c r="A118" s="23" t="s">
        <v>324</v>
      </c>
      <c r="B118" s="58">
        <v>89</v>
      </c>
      <c r="C118" s="83" t="s">
        <v>90</v>
      </c>
      <c r="D118" s="84" t="s">
        <v>91</v>
      </c>
      <c r="E118" s="85" t="s">
        <v>269</v>
      </c>
      <c r="F118" s="85" t="s">
        <v>148</v>
      </c>
      <c r="G118" s="85">
        <v>25</v>
      </c>
      <c r="H118" s="86">
        <v>120</v>
      </c>
      <c r="I118" s="87"/>
      <c r="J118" s="88">
        <f>Плодовые_ОКС[[#This Row],[Цена, руб]]*Плодовые_ОКС[[#This Row],[ЗАКАЗ]]</f>
        <v>0</v>
      </c>
      <c r="K118" s="65"/>
      <c r="L118" s="66"/>
    </row>
    <row r="119" spans="1:12" hidden="1">
      <c r="A119" s="23" t="s">
        <v>324</v>
      </c>
      <c r="B119" s="58">
        <v>90</v>
      </c>
      <c r="C119" s="83" t="s">
        <v>92</v>
      </c>
      <c r="D119" s="84" t="s">
        <v>93</v>
      </c>
      <c r="E119" s="85" t="s">
        <v>269</v>
      </c>
      <c r="F119" s="85" t="s">
        <v>147</v>
      </c>
      <c r="G119" s="85">
        <v>25</v>
      </c>
      <c r="H119" s="86">
        <v>120</v>
      </c>
      <c r="I119" s="87"/>
      <c r="J119" s="88">
        <f>Плодовые_ОКС[[#This Row],[Цена, руб]]*Плодовые_ОКС[[#This Row],[ЗАКАЗ]]</f>
        <v>0</v>
      </c>
      <c r="K119" s="65"/>
      <c r="L119" s="66"/>
    </row>
    <row r="120" spans="1:12" hidden="1">
      <c r="A120" s="23" t="s">
        <v>324</v>
      </c>
      <c r="B120" s="58">
        <v>91</v>
      </c>
      <c r="C120" s="83" t="s">
        <v>94</v>
      </c>
      <c r="D120" s="84" t="s">
        <v>95</v>
      </c>
      <c r="E120" s="85" t="s">
        <v>269</v>
      </c>
      <c r="F120" s="85" t="s">
        <v>145</v>
      </c>
      <c r="G120" s="85">
        <v>25</v>
      </c>
      <c r="H120" s="86">
        <v>180</v>
      </c>
      <c r="I120" s="87"/>
      <c r="J120" s="88">
        <f>Плодовые_ОКС[[#This Row],[Цена, руб]]*Плодовые_ОКС[[#This Row],[ЗАКАЗ]]</f>
        <v>0</v>
      </c>
      <c r="K120" s="65"/>
      <c r="L120" s="66"/>
    </row>
    <row r="121" spans="1:12">
      <c r="A121" s="23" t="str">
        <f>IF(MOD(Плодовые_ОКС[[#This Row],[ЗАКАЗ]],Плодовые_ОКС[[#This Row],[Кратность]])=0,"","Кратность не соблюдена")</f>
        <v/>
      </c>
      <c r="B121" s="58">
        <v>92</v>
      </c>
      <c r="C121" s="59" t="s">
        <v>96</v>
      </c>
      <c r="D121" s="60" t="s">
        <v>97</v>
      </c>
      <c r="E121" s="61" t="s">
        <v>269</v>
      </c>
      <c r="F121" s="61" t="s">
        <v>145</v>
      </c>
      <c r="G121" s="61">
        <v>25</v>
      </c>
      <c r="H121" s="62">
        <v>180</v>
      </c>
      <c r="I121" s="63"/>
      <c r="J121" s="64">
        <f>Плодовые_ОКС[[#This Row],[Цена, руб]]*Плодовые_ОКС[[#This Row],[ЗАКАЗ]]</f>
        <v>0</v>
      </c>
      <c r="K121" s="65"/>
      <c r="L121" s="66"/>
    </row>
    <row r="122" spans="1:12">
      <c r="A122" s="23" t="str">
        <f>IF(MOD(Плодовые_ОКС[[#This Row],[ЗАКАЗ]],Плодовые_ОКС[[#This Row],[Кратность]])=0,"","Кратность не соблюдена")</f>
        <v/>
      </c>
      <c r="B122" s="58">
        <v>93</v>
      </c>
      <c r="C122" s="59" t="s">
        <v>98</v>
      </c>
      <c r="D122" s="60" t="s">
        <v>99</v>
      </c>
      <c r="E122" s="61" t="s">
        <v>269</v>
      </c>
      <c r="F122" s="61" t="s">
        <v>147</v>
      </c>
      <c r="G122" s="61">
        <v>25</v>
      </c>
      <c r="H122" s="62">
        <v>120</v>
      </c>
      <c r="I122" s="63"/>
      <c r="J122" s="64">
        <f>Плодовые_ОКС[[#This Row],[Цена, руб]]*Плодовые_ОКС[[#This Row],[ЗАКАЗ]]</f>
        <v>0</v>
      </c>
      <c r="K122" s="65"/>
      <c r="L122" s="66"/>
    </row>
    <row r="123" spans="1:12">
      <c r="A123" s="23" t="str">
        <f>IF(MOD(Плодовые_ОКС[[#This Row],[ЗАКАЗ]],Плодовые_ОКС[[#This Row],[Кратность]])=0,"","Кратность не соблюдена")</f>
        <v/>
      </c>
      <c r="B123" s="58">
        <v>94</v>
      </c>
      <c r="C123" s="59" t="s">
        <v>100</v>
      </c>
      <c r="D123" s="60" t="s">
        <v>205</v>
      </c>
      <c r="E123" s="61" t="s">
        <v>269</v>
      </c>
      <c r="F123" s="61" t="s">
        <v>147</v>
      </c>
      <c r="G123" s="61">
        <v>25</v>
      </c>
      <c r="H123" s="62">
        <v>120</v>
      </c>
      <c r="I123" s="63"/>
      <c r="J123" s="64">
        <f>Плодовые_ОКС[[#This Row],[Цена, руб]]*Плодовые_ОКС[[#This Row],[ЗАКАЗ]]</f>
        <v>0</v>
      </c>
      <c r="K123" s="65"/>
      <c r="L123" s="66"/>
    </row>
    <row r="124" spans="1:12">
      <c r="A124" s="23" t="str">
        <f>IF(MOD(Плодовые_ОКС[[#This Row],[ЗАКАЗ]],Плодовые_ОКС[[#This Row],[Кратность]])=0,"","Кратность не соблюдена")</f>
        <v/>
      </c>
      <c r="B124" s="58">
        <v>95</v>
      </c>
      <c r="C124" s="59" t="s">
        <v>101</v>
      </c>
      <c r="D124" s="60" t="s">
        <v>102</v>
      </c>
      <c r="E124" s="61" t="s">
        <v>269</v>
      </c>
      <c r="F124" s="61" t="s">
        <v>146</v>
      </c>
      <c r="G124" s="61">
        <v>25</v>
      </c>
      <c r="H124" s="62">
        <v>120</v>
      </c>
      <c r="I124" s="63"/>
      <c r="J124" s="64">
        <f>Плодовые_ОКС[[#This Row],[Цена, руб]]*Плодовые_ОКС[[#This Row],[ЗАКАЗ]]</f>
        <v>0</v>
      </c>
      <c r="K124" s="65"/>
      <c r="L124" s="66"/>
    </row>
    <row r="125" spans="1:12" hidden="1">
      <c r="A125" s="23" t="s">
        <v>324</v>
      </c>
      <c r="B125" s="58">
        <v>96</v>
      </c>
      <c r="C125" s="83" t="s">
        <v>103</v>
      </c>
      <c r="D125" s="84" t="s">
        <v>104</v>
      </c>
      <c r="E125" s="85" t="s">
        <v>269</v>
      </c>
      <c r="F125" s="85" t="s">
        <v>146</v>
      </c>
      <c r="G125" s="85">
        <v>25</v>
      </c>
      <c r="H125" s="86">
        <v>150</v>
      </c>
      <c r="I125" s="87"/>
      <c r="J125" s="88">
        <f>Плодовые_ОКС[[#This Row],[Цена, руб]]*Плодовые_ОКС[[#This Row],[ЗАКАЗ]]</f>
        <v>0</v>
      </c>
      <c r="K125" s="65"/>
      <c r="L125" s="66"/>
    </row>
    <row r="126" spans="1:12" hidden="1">
      <c r="A126" s="23" t="s">
        <v>324</v>
      </c>
      <c r="B126" s="58">
        <v>97</v>
      </c>
      <c r="C126" s="83" t="s">
        <v>105</v>
      </c>
      <c r="D126" s="84" t="s">
        <v>106</v>
      </c>
      <c r="E126" s="90" t="s">
        <v>269</v>
      </c>
      <c r="F126" s="90" t="s">
        <v>146</v>
      </c>
      <c r="G126" s="90">
        <v>25</v>
      </c>
      <c r="H126" s="91">
        <v>150</v>
      </c>
      <c r="I126" s="87"/>
      <c r="J126" s="88">
        <f>Плодовые_ОКС[[#This Row],[Цена, руб]]*Плодовые_ОКС[[#This Row],[ЗАКАЗ]]</f>
        <v>0</v>
      </c>
      <c r="K126" s="70"/>
      <c r="L126" s="71"/>
    </row>
    <row r="127" spans="1:12" hidden="1">
      <c r="A127" s="23" t="s">
        <v>324</v>
      </c>
      <c r="B127" s="58">
        <v>98</v>
      </c>
      <c r="C127" s="83" t="s">
        <v>107</v>
      </c>
      <c r="D127" s="84" t="s">
        <v>108</v>
      </c>
      <c r="E127" s="90" t="s">
        <v>269</v>
      </c>
      <c r="F127" s="90" t="s">
        <v>146</v>
      </c>
      <c r="G127" s="90">
        <v>25</v>
      </c>
      <c r="H127" s="91">
        <v>150</v>
      </c>
      <c r="I127" s="92"/>
      <c r="J127" s="88">
        <f>Плодовые_ОКС[[#This Row],[Цена, руб]]*Плодовые_ОКС[[#This Row],[ЗАКАЗ]]</f>
        <v>0</v>
      </c>
      <c r="K127" s="70"/>
      <c r="L127" s="71"/>
    </row>
    <row r="128" spans="1:12" hidden="1">
      <c r="A128" s="23" t="s">
        <v>324</v>
      </c>
      <c r="B128" s="58">
        <v>99</v>
      </c>
      <c r="C128" s="83" t="s">
        <v>109</v>
      </c>
      <c r="D128" s="84" t="s">
        <v>110</v>
      </c>
      <c r="E128" s="90" t="s">
        <v>269</v>
      </c>
      <c r="F128" s="90" t="s">
        <v>146</v>
      </c>
      <c r="G128" s="90">
        <v>25</v>
      </c>
      <c r="H128" s="91">
        <v>150</v>
      </c>
      <c r="I128" s="87"/>
      <c r="J128" s="88">
        <f>Плодовые_ОКС[[#This Row],[Цена, руб]]*Плодовые_ОКС[[#This Row],[ЗАКАЗ]]</f>
        <v>0</v>
      </c>
      <c r="K128" s="65"/>
      <c r="L128" s="66"/>
    </row>
    <row r="129" spans="1:12" hidden="1">
      <c r="A129" s="23" t="s">
        <v>324</v>
      </c>
      <c r="B129" s="58">
        <v>100</v>
      </c>
      <c r="C129" s="83" t="s">
        <v>111</v>
      </c>
      <c r="D129" s="84" t="s">
        <v>112</v>
      </c>
      <c r="E129" s="85" t="s">
        <v>269</v>
      </c>
      <c r="F129" s="85" t="s">
        <v>146</v>
      </c>
      <c r="G129" s="85">
        <v>25</v>
      </c>
      <c r="H129" s="86">
        <v>120</v>
      </c>
      <c r="I129" s="87"/>
      <c r="J129" s="88">
        <f>Плодовые_ОКС[[#This Row],[Цена, руб]]*Плодовые_ОКС[[#This Row],[ЗАКАЗ]]</f>
        <v>0</v>
      </c>
      <c r="K129" s="65"/>
      <c r="L129" s="77"/>
    </row>
    <row r="130" spans="1:12" hidden="1">
      <c r="A130" s="23" t="s">
        <v>324</v>
      </c>
      <c r="B130" s="58">
        <v>101</v>
      </c>
      <c r="C130" s="83" t="s">
        <v>113</v>
      </c>
      <c r="D130" s="84" t="s">
        <v>114</v>
      </c>
      <c r="E130" s="90" t="s">
        <v>269</v>
      </c>
      <c r="F130" s="90" t="s">
        <v>147</v>
      </c>
      <c r="G130" s="90">
        <v>25</v>
      </c>
      <c r="H130" s="91">
        <v>120</v>
      </c>
      <c r="I130" s="92"/>
      <c r="J130" s="88">
        <f>Плодовые_ОКС[[#This Row],[Цена, руб]]*Плодовые_ОКС[[#This Row],[ЗАКАЗ]]</f>
        <v>0</v>
      </c>
      <c r="K130" s="70"/>
      <c r="L130" s="71"/>
    </row>
    <row r="131" spans="1:12" hidden="1">
      <c r="A131" s="23" t="s">
        <v>324</v>
      </c>
      <c r="B131" s="58">
        <v>115</v>
      </c>
      <c r="C131" s="83" t="s">
        <v>318</v>
      </c>
      <c r="D131" s="84" t="s">
        <v>319</v>
      </c>
      <c r="E131" s="90" t="s">
        <v>269</v>
      </c>
      <c r="F131" s="90" t="s">
        <v>147</v>
      </c>
      <c r="G131" s="90">
        <v>25</v>
      </c>
      <c r="H131" s="91">
        <v>120</v>
      </c>
      <c r="I131" s="92"/>
      <c r="J131" s="88">
        <f>Плодовые_ОКС[[#This Row],[Цена, руб]]*Плодовые_ОКС[[#This Row],[ЗАКАЗ]]</f>
        <v>0</v>
      </c>
      <c r="K131" s="70"/>
      <c r="L131" s="71"/>
    </row>
    <row r="132" spans="1:12">
      <c r="A132" s="23" t="str">
        <f>IF(MOD(Плодовые_ОКС[[#This Row],[ЗАКАЗ]],Плодовые_ОКС[[#This Row],[Кратность]])=0,"","Кратность не соблюдена")</f>
        <v/>
      </c>
      <c r="B132" s="58">
        <v>102</v>
      </c>
      <c r="C132" s="59" t="s">
        <v>115</v>
      </c>
      <c r="D132" s="60" t="s">
        <v>116</v>
      </c>
      <c r="E132" s="68" t="s">
        <v>269</v>
      </c>
      <c r="F132" s="68" t="s">
        <v>147</v>
      </c>
      <c r="G132" s="68">
        <v>25</v>
      </c>
      <c r="H132" s="69">
        <v>120</v>
      </c>
      <c r="I132" s="63"/>
      <c r="J132" s="64">
        <f>Плодовые_ОКС[[#This Row],[Цена, руб]]*Плодовые_ОКС[[#This Row],[ЗАКАЗ]]</f>
        <v>0</v>
      </c>
      <c r="K132" s="70"/>
      <c r="L132" s="71"/>
    </row>
    <row r="133" spans="1:12" hidden="1">
      <c r="A133" s="23" t="s">
        <v>324</v>
      </c>
      <c r="B133" s="58">
        <v>103</v>
      </c>
      <c r="C133" s="83" t="s">
        <v>117</v>
      </c>
      <c r="D133" s="84" t="s">
        <v>118</v>
      </c>
      <c r="E133" s="90" t="s">
        <v>269</v>
      </c>
      <c r="F133" s="90" t="s">
        <v>147</v>
      </c>
      <c r="G133" s="90">
        <v>25</v>
      </c>
      <c r="H133" s="91">
        <v>120</v>
      </c>
      <c r="I133" s="92"/>
      <c r="J133" s="88">
        <f>Плодовые_ОКС[[#This Row],[Цена, руб]]*Плодовые_ОКС[[#This Row],[ЗАКАЗ]]</f>
        <v>0</v>
      </c>
      <c r="K133" s="70"/>
      <c r="L133" s="71"/>
    </row>
    <row r="134" spans="1:12" hidden="1">
      <c r="A134" s="23" t="s">
        <v>324</v>
      </c>
      <c r="B134" s="58">
        <v>104</v>
      </c>
      <c r="C134" s="83" t="s">
        <v>119</v>
      </c>
      <c r="D134" s="84" t="s">
        <v>120</v>
      </c>
      <c r="E134" s="90" t="s">
        <v>269</v>
      </c>
      <c r="F134" s="90" t="s">
        <v>147</v>
      </c>
      <c r="G134" s="90">
        <v>25</v>
      </c>
      <c r="H134" s="91">
        <v>120</v>
      </c>
      <c r="I134" s="87"/>
      <c r="J134" s="88">
        <f>Плодовые_ОКС[[#This Row],[Цена, руб]]*Плодовые_ОКС[[#This Row],[ЗАКАЗ]]</f>
        <v>0</v>
      </c>
      <c r="K134" s="70"/>
      <c r="L134" s="71"/>
    </row>
    <row r="135" spans="1:12" hidden="1">
      <c r="A135" s="94" t="s">
        <v>324</v>
      </c>
      <c r="B135" s="58">
        <v>105</v>
      </c>
      <c r="C135" s="97" t="s">
        <v>121</v>
      </c>
      <c r="D135" s="98" t="s">
        <v>122</v>
      </c>
      <c r="E135" s="90" t="s">
        <v>269</v>
      </c>
      <c r="F135" s="90" t="s">
        <v>146</v>
      </c>
      <c r="G135" s="90">
        <v>25</v>
      </c>
      <c r="H135" s="99">
        <v>120</v>
      </c>
      <c r="I135" s="92"/>
      <c r="J135" s="88">
        <f>Плодовые_ОКС[[#This Row],[Цена, руб]]*Плодовые_ОКС[[#This Row],[ЗАКАЗ]]</f>
        <v>0</v>
      </c>
      <c r="K135" s="70"/>
      <c r="L135" s="96"/>
    </row>
    <row r="136" spans="1:12" hidden="1">
      <c r="A136" s="94" t="s">
        <v>324</v>
      </c>
      <c r="B136" s="58">
        <v>106</v>
      </c>
      <c r="C136" s="97" t="s">
        <v>123</v>
      </c>
      <c r="D136" s="98" t="s">
        <v>124</v>
      </c>
      <c r="E136" s="90" t="s">
        <v>269</v>
      </c>
      <c r="F136" s="90" t="s">
        <v>148</v>
      </c>
      <c r="G136" s="90">
        <v>25</v>
      </c>
      <c r="H136" s="99">
        <v>120</v>
      </c>
      <c r="I136" s="92"/>
      <c r="J136" s="88">
        <f>Плодовые_ОКС[[#This Row],[Цена, руб]]*Плодовые_ОКС[[#This Row],[ЗАКАЗ]]</f>
        <v>0</v>
      </c>
      <c r="K136" s="70"/>
      <c r="L136" s="96"/>
    </row>
    <row r="137" spans="1:12" hidden="1">
      <c r="A137" s="94" t="s">
        <v>324</v>
      </c>
      <c r="B137" s="58">
        <v>107</v>
      </c>
      <c r="C137" s="97" t="s">
        <v>125</v>
      </c>
      <c r="D137" s="98" t="s">
        <v>126</v>
      </c>
      <c r="E137" s="90" t="s">
        <v>269</v>
      </c>
      <c r="F137" s="90" t="s">
        <v>146</v>
      </c>
      <c r="G137" s="90">
        <v>25</v>
      </c>
      <c r="H137" s="99">
        <v>120</v>
      </c>
      <c r="I137" s="92"/>
      <c r="J137" s="100">
        <f>Плодовые_ОКС[[#This Row],[Цена, руб]]*Плодовые_ОКС[[#This Row],[ЗАКАЗ]]</f>
        <v>0</v>
      </c>
      <c r="K137" s="70"/>
      <c r="L137" s="96"/>
    </row>
  </sheetData>
  <mergeCells count="3">
    <mergeCell ref="I16:K16"/>
    <mergeCell ref="I19:J19"/>
    <mergeCell ref="D9:E10"/>
  </mergeCells>
  <phoneticPr fontId="27" type="noConversion"/>
  <conditionalFormatting sqref="G3">
    <cfRule type="containsText" dxfId="8" priority="4" operator="containsText" text="нет">
      <formula>NOT(ISERROR(SEARCH("нет",G3)))</formula>
    </cfRule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C1:C19">
    <cfRule type="duplicateValues" dxfId="7" priority="8"/>
  </conditionalFormatting>
  <conditionalFormatting sqref="C21:C137">
    <cfRule type="duplicateValues" dxfId="0" priority="9"/>
    <cfRule type="duplicateValues" dxfId="1" priority="1"/>
  </conditionalFormatting>
  <conditionalFormatting sqref="D21:D137">
    <cfRule type="duplicateValues" dxfId="6" priority="10"/>
  </conditionalFormatting>
  <dataValidations count="1">
    <dataValidation type="list" allowBlank="1" showInputMessage="1" showErrorMessage="1" sqref="G3" xr:uid="{00000000-0002-0000-0000-000000000000}">
      <formula1>"да,нет"</formula1>
    </dataValidation>
  </dataValidations>
  <hyperlinks>
    <hyperlink ref="D2" location="'Условия работы'!A1" display="ВНИМАНИЕ! Ознакомьтесь с условиями работы, изложенными на листе2" xr:uid="{00000000-0004-0000-0000-000001000000}"/>
    <hyperlink ref="G2" location="'Условия работы'!A1" display="'Условия работы'!A1" xr:uid="{00000000-0004-0000-0000-000002000000}"/>
    <hyperlink ref="D16" r:id="rId1" xr:uid="{BADEE8F3-DE03-4663-A269-9407C5122451}"/>
  </hyperlinks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F51"/>
  <sheetViews>
    <sheetView workbookViewId="0"/>
  </sheetViews>
  <sheetFormatPr defaultRowHeight="15"/>
  <cols>
    <col min="1" max="1" width="3.42578125" customWidth="1"/>
    <col min="2" max="2" width="116" customWidth="1"/>
    <col min="5" max="5" width="1.7109375" customWidth="1"/>
    <col min="6" max="6" width="48.28515625" customWidth="1"/>
    <col min="257" max="257" width="3.42578125" customWidth="1"/>
    <col min="258" max="258" width="116" customWidth="1"/>
    <col min="261" max="261" width="1.7109375" customWidth="1"/>
    <col min="262" max="262" width="48.28515625" customWidth="1"/>
    <col min="513" max="513" width="3.42578125" customWidth="1"/>
    <col min="514" max="514" width="116" customWidth="1"/>
    <col min="517" max="517" width="1.7109375" customWidth="1"/>
    <col min="518" max="518" width="48.28515625" customWidth="1"/>
    <col min="769" max="769" width="3.42578125" customWidth="1"/>
    <col min="770" max="770" width="116" customWidth="1"/>
    <col min="773" max="773" width="1.7109375" customWidth="1"/>
    <col min="774" max="774" width="48.28515625" customWidth="1"/>
    <col min="1025" max="1025" width="3.42578125" customWidth="1"/>
    <col min="1026" max="1026" width="116" customWidth="1"/>
    <col min="1029" max="1029" width="1.7109375" customWidth="1"/>
    <col min="1030" max="1030" width="48.28515625" customWidth="1"/>
    <col min="1281" max="1281" width="3.42578125" customWidth="1"/>
    <col min="1282" max="1282" width="116" customWidth="1"/>
    <col min="1285" max="1285" width="1.7109375" customWidth="1"/>
    <col min="1286" max="1286" width="48.28515625" customWidth="1"/>
    <col min="1537" max="1537" width="3.42578125" customWidth="1"/>
    <col min="1538" max="1538" width="116" customWidth="1"/>
    <col min="1541" max="1541" width="1.7109375" customWidth="1"/>
    <col min="1542" max="1542" width="48.28515625" customWidth="1"/>
    <col min="1793" max="1793" width="3.42578125" customWidth="1"/>
    <col min="1794" max="1794" width="116" customWidth="1"/>
    <col min="1797" max="1797" width="1.7109375" customWidth="1"/>
    <col min="1798" max="1798" width="48.28515625" customWidth="1"/>
    <col min="2049" max="2049" width="3.42578125" customWidth="1"/>
    <col min="2050" max="2050" width="116" customWidth="1"/>
    <col min="2053" max="2053" width="1.7109375" customWidth="1"/>
    <col min="2054" max="2054" width="48.28515625" customWidth="1"/>
    <col min="2305" max="2305" width="3.42578125" customWidth="1"/>
    <col min="2306" max="2306" width="116" customWidth="1"/>
    <col min="2309" max="2309" width="1.7109375" customWidth="1"/>
    <col min="2310" max="2310" width="48.28515625" customWidth="1"/>
    <col min="2561" max="2561" width="3.42578125" customWidth="1"/>
    <col min="2562" max="2562" width="116" customWidth="1"/>
    <col min="2565" max="2565" width="1.7109375" customWidth="1"/>
    <col min="2566" max="2566" width="48.28515625" customWidth="1"/>
    <col min="2817" max="2817" width="3.42578125" customWidth="1"/>
    <col min="2818" max="2818" width="116" customWidth="1"/>
    <col min="2821" max="2821" width="1.7109375" customWidth="1"/>
    <col min="2822" max="2822" width="48.28515625" customWidth="1"/>
    <col min="3073" max="3073" width="3.42578125" customWidth="1"/>
    <col min="3074" max="3074" width="116" customWidth="1"/>
    <col min="3077" max="3077" width="1.7109375" customWidth="1"/>
    <col min="3078" max="3078" width="48.28515625" customWidth="1"/>
    <col min="3329" max="3329" width="3.42578125" customWidth="1"/>
    <col min="3330" max="3330" width="116" customWidth="1"/>
    <col min="3333" max="3333" width="1.7109375" customWidth="1"/>
    <col min="3334" max="3334" width="48.28515625" customWidth="1"/>
    <col min="3585" max="3585" width="3.42578125" customWidth="1"/>
    <col min="3586" max="3586" width="116" customWidth="1"/>
    <col min="3589" max="3589" width="1.7109375" customWidth="1"/>
    <col min="3590" max="3590" width="48.28515625" customWidth="1"/>
    <col min="3841" max="3841" width="3.42578125" customWidth="1"/>
    <col min="3842" max="3842" width="116" customWidth="1"/>
    <col min="3845" max="3845" width="1.7109375" customWidth="1"/>
    <col min="3846" max="3846" width="48.28515625" customWidth="1"/>
    <col min="4097" max="4097" width="3.42578125" customWidth="1"/>
    <col min="4098" max="4098" width="116" customWidth="1"/>
    <col min="4101" max="4101" width="1.7109375" customWidth="1"/>
    <col min="4102" max="4102" width="48.28515625" customWidth="1"/>
    <col min="4353" max="4353" width="3.42578125" customWidth="1"/>
    <col min="4354" max="4354" width="116" customWidth="1"/>
    <col min="4357" max="4357" width="1.7109375" customWidth="1"/>
    <col min="4358" max="4358" width="48.28515625" customWidth="1"/>
    <col min="4609" max="4609" width="3.42578125" customWidth="1"/>
    <col min="4610" max="4610" width="116" customWidth="1"/>
    <col min="4613" max="4613" width="1.7109375" customWidth="1"/>
    <col min="4614" max="4614" width="48.28515625" customWidth="1"/>
    <col min="4865" max="4865" width="3.42578125" customWidth="1"/>
    <col min="4866" max="4866" width="116" customWidth="1"/>
    <col min="4869" max="4869" width="1.7109375" customWidth="1"/>
    <col min="4870" max="4870" width="48.28515625" customWidth="1"/>
    <col min="5121" max="5121" width="3.42578125" customWidth="1"/>
    <col min="5122" max="5122" width="116" customWidth="1"/>
    <col min="5125" max="5125" width="1.7109375" customWidth="1"/>
    <col min="5126" max="5126" width="48.28515625" customWidth="1"/>
    <col min="5377" max="5377" width="3.42578125" customWidth="1"/>
    <col min="5378" max="5378" width="116" customWidth="1"/>
    <col min="5381" max="5381" width="1.7109375" customWidth="1"/>
    <col min="5382" max="5382" width="48.28515625" customWidth="1"/>
    <col min="5633" max="5633" width="3.42578125" customWidth="1"/>
    <col min="5634" max="5634" width="116" customWidth="1"/>
    <col min="5637" max="5637" width="1.7109375" customWidth="1"/>
    <col min="5638" max="5638" width="48.28515625" customWidth="1"/>
    <col min="5889" max="5889" width="3.42578125" customWidth="1"/>
    <col min="5890" max="5890" width="116" customWidth="1"/>
    <col min="5893" max="5893" width="1.7109375" customWidth="1"/>
    <col min="5894" max="5894" width="48.28515625" customWidth="1"/>
    <col min="6145" max="6145" width="3.42578125" customWidth="1"/>
    <col min="6146" max="6146" width="116" customWidth="1"/>
    <col min="6149" max="6149" width="1.7109375" customWidth="1"/>
    <col min="6150" max="6150" width="48.28515625" customWidth="1"/>
    <col min="6401" max="6401" width="3.42578125" customWidth="1"/>
    <col min="6402" max="6402" width="116" customWidth="1"/>
    <col min="6405" max="6405" width="1.7109375" customWidth="1"/>
    <col min="6406" max="6406" width="48.28515625" customWidth="1"/>
    <col min="6657" max="6657" width="3.42578125" customWidth="1"/>
    <col min="6658" max="6658" width="116" customWidth="1"/>
    <col min="6661" max="6661" width="1.7109375" customWidth="1"/>
    <col min="6662" max="6662" width="48.28515625" customWidth="1"/>
    <col min="6913" max="6913" width="3.42578125" customWidth="1"/>
    <col min="6914" max="6914" width="116" customWidth="1"/>
    <col min="6917" max="6917" width="1.7109375" customWidth="1"/>
    <col min="6918" max="6918" width="48.28515625" customWidth="1"/>
    <col min="7169" max="7169" width="3.42578125" customWidth="1"/>
    <col min="7170" max="7170" width="116" customWidth="1"/>
    <col min="7173" max="7173" width="1.7109375" customWidth="1"/>
    <col min="7174" max="7174" width="48.28515625" customWidth="1"/>
    <col min="7425" max="7425" width="3.42578125" customWidth="1"/>
    <col min="7426" max="7426" width="116" customWidth="1"/>
    <col min="7429" max="7429" width="1.7109375" customWidth="1"/>
    <col min="7430" max="7430" width="48.28515625" customWidth="1"/>
    <col min="7681" max="7681" width="3.42578125" customWidth="1"/>
    <col min="7682" max="7682" width="116" customWidth="1"/>
    <col min="7685" max="7685" width="1.7109375" customWidth="1"/>
    <col min="7686" max="7686" width="48.28515625" customWidth="1"/>
    <col min="7937" max="7937" width="3.42578125" customWidth="1"/>
    <col min="7938" max="7938" width="116" customWidth="1"/>
    <col min="7941" max="7941" width="1.7109375" customWidth="1"/>
    <col min="7942" max="7942" width="48.28515625" customWidth="1"/>
    <col min="8193" max="8193" width="3.42578125" customWidth="1"/>
    <col min="8194" max="8194" width="116" customWidth="1"/>
    <col min="8197" max="8197" width="1.7109375" customWidth="1"/>
    <col min="8198" max="8198" width="48.28515625" customWidth="1"/>
    <col min="8449" max="8449" width="3.42578125" customWidth="1"/>
    <col min="8450" max="8450" width="116" customWidth="1"/>
    <col min="8453" max="8453" width="1.7109375" customWidth="1"/>
    <col min="8454" max="8454" width="48.28515625" customWidth="1"/>
    <col min="8705" max="8705" width="3.42578125" customWidth="1"/>
    <col min="8706" max="8706" width="116" customWidth="1"/>
    <col min="8709" max="8709" width="1.7109375" customWidth="1"/>
    <col min="8710" max="8710" width="48.28515625" customWidth="1"/>
    <col min="8961" max="8961" width="3.42578125" customWidth="1"/>
    <col min="8962" max="8962" width="116" customWidth="1"/>
    <col min="8965" max="8965" width="1.7109375" customWidth="1"/>
    <col min="8966" max="8966" width="48.28515625" customWidth="1"/>
    <col min="9217" max="9217" width="3.42578125" customWidth="1"/>
    <col min="9218" max="9218" width="116" customWidth="1"/>
    <col min="9221" max="9221" width="1.7109375" customWidth="1"/>
    <col min="9222" max="9222" width="48.28515625" customWidth="1"/>
    <col min="9473" max="9473" width="3.42578125" customWidth="1"/>
    <col min="9474" max="9474" width="116" customWidth="1"/>
    <col min="9477" max="9477" width="1.7109375" customWidth="1"/>
    <col min="9478" max="9478" width="48.28515625" customWidth="1"/>
    <col min="9729" max="9729" width="3.42578125" customWidth="1"/>
    <col min="9730" max="9730" width="116" customWidth="1"/>
    <col min="9733" max="9733" width="1.7109375" customWidth="1"/>
    <col min="9734" max="9734" width="48.28515625" customWidth="1"/>
    <col min="9985" max="9985" width="3.42578125" customWidth="1"/>
    <col min="9986" max="9986" width="116" customWidth="1"/>
    <col min="9989" max="9989" width="1.7109375" customWidth="1"/>
    <col min="9990" max="9990" width="48.28515625" customWidth="1"/>
    <col min="10241" max="10241" width="3.42578125" customWidth="1"/>
    <col min="10242" max="10242" width="116" customWidth="1"/>
    <col min="10245" max="10245" width="1.7109375" customWidth="1"/>
    <col min="10246" max="10246" width="48.28515625" customWidth="1"/>
    <col min="10497" max="10497" width="3.42578125" customWidth="1"/>
    <col min="10498" max="10498" width="116" customWidth="1"/>
    <col min="10501" max="10501" width="1.7109375" customWidth="1"/>
    <col min="10502" max="10502" width="48.28515625" customWidth="1"/>
    <col min="10753" max="10753" width="3.42578125" customWidth="1"/>
    <col min="10754" max="10754" width="116" customWidth="1"/>
    <col min="10757" max="10757" width="1.7109375" customWidth="1"/>
    <col min="10758" max="10758" width="48.28515625" customWidth="1"/>
    <col min="11009" max="11009" width="3.42578125" customWidth="1"/>
    <col min="11010" max="11010" width="116" customWidth="1"/>
    <col min="11013" max="11013" width="1.7109375" customWidth="1"/>
    <col min="11014" max="11014" width="48.28515625" customWidth="1"/>
    <col min="11265" max="11265" width="3.42578125" customWidth="1"/>
    <col min="11266" max="11266" width="116" customWidth="1"/>
    <col min="11269" max="11269" width="1.7109375" customWidth="1"/>
    <col min="11270" max="11270" width="48.28515625" customWidth="1"/>
    <col min="11521" max="11521" width="3.42578125" customWidth="1"/>
    <col min="11522" max="11522" width="116" customWidth="1"/>
    <col min="11525" max="11525" width="1.7109375" customWidth="1"/>
    <col min="11526" max="11526" width="48.28515625" customWidth="1"/>
    <col min="11777" max="11777" width="3.42578125" customWidth="1"/>
    <col min="11778" max="11778" width="116" customWidth="1"/>
    <col min="11781" max="11781" width="1.7109375" customWidth="1"/>
    <col min="11782" max="11782" width="48.28515625" customWidth="1"/>
    <col min="12033" max="12033" width="3.42578125" customWidth="1"/>
    <col min="12034" max="12034" width="116" customWidth="1"/>
    <col min="12037" max="12037" width="1.7109375" customWidth="1"/>
    <col min="12038" max="12038" width="48.28515625" customWidth="1"/>
    <col min="12289" max="12289" width="3.42578125" customWidth="1"/>
    <col min="12290" max="12290" width="116" customWidth="1"/>
    <col min="12293" max="12293" width="1.7109375" customWidth="1"/>
    <col min="12294" max="12294" width="48.28515625" customWidth="1"/>
    <col min="12545" max="12545" width="3.42578125" customWidth="1"/>
    <col min="12546" max="12546" width="116" customWidth="1"/>
    <col min="12549" max="12549" width="1.7109375" customWidth="1"/>
    <col min="12550" max="12550" width="48.28515625" customWidth="1"/>
    <col min="12801" max="12801" width="3.42578125" customWidth="1"/>
    <col min="12802" max="12802" width="116" customWidth="1"/>
    <col min="12805" max="12805" width="1.7109375" customWidth="1"/>
    <col min="12806" max="12806" width="48.28515625" customWidth="1"/>
    <col min="13057" max="13057" width="3.42578125" customWidth="1"/>
    <col min="13058" max="13058" width="116" customWidth="1"/>
    <col min="13061" max="13061" width="1.7109375" customWidth="1"/>
    <col min="13062" max="13062" width="48.28515625" customWidth="1"/>
    <col min="13313" max="13313" width="3.42578125" customWidth="1"/>
    <col min="13314" max="13314" width="116" customWidth="1"/>
    <col min="13317" max="13317" width="1.7109375" customWidth="1"/>
    <col min="13318" max="13318" width="48.28515625" customWidth="1"/>
    <col min="13569" max="13569" width="3.42578125" customWidth="1"/>
    <col min="13570" max="13570" width="116" customWidth="1"/>
    <col min="13573" max="13573" width="1.7109375" customWidth="1"/>
    <col min="13574" max="13574" width="48.28515625" customWidth="1"/>
    <col min="13825" max="13825" width="3.42578125" customWidth="1"/>
    <col min="13826" max="13826" width="116" customWidth="1"/>
    <col min="13829" max="13829" width="1.7109375" customWidth="1"/>
    <col min="13830" max="13830" width="48.28515625" customWidth="1"/>
    <col min="14081" max="14081" width="3.42578125" customWidth="1"/>
    <col min="14082" max="14082" width="116" customWidth="1"/>
    <col min="14085" max="14085" width="1.7109375" customWidth="1"/>
    <col min="14086" max="14086" width="48.28515625" customWidth="1"/>
    <col min="14337" max="14337" width="3.42578125" customWidth="1"/>
    <col min="14338" max="14338" width="116" customWidth="1"/>
    <col min="14341" max="14341" width="1.7109375" customWidth="1"/>
    <col min="14342" max="14342" width="48.28515625" customWidth="1"/>
    <col min="14593" max="14593" width="3.42578125" customWidth="1"/>
    <col min="14594" max="14594" width="116" customWidth="1"/>
    <col min="14597" max="14597" width="1.7109375" customWidth="1"/>
    <col min="14598" max="14598" width="48.28515625" customWidth="1"/>
    <col min="14849" max="14849" width="3.42578125" customWidth="1"/>
    <col min="14850" max="14850" width="116" customWidth="1"/>
    <col min="14853" max="14853" width="1.7109375" customWidth="1"/>
    <col min="14854" max="14854" width="48.28515625" customWidth="1"/>
    <col min="15105" max="15105" width="3.42578125" customWidth="1"/>
    <col min="15106" max="15106" width="116" customWidth="1"/>
    <col min="15109" max="15109" width="1.7109375" customWidth="1"/>
    <col min="15110" max="15110" width="48.28515625" customWidth="1"/>
    <col min="15361" max="15361" width="3.42578125" customWidth="1"/>
    <col min="15362" max="15362" width="116" customWidth="1"/>
    <col min="15365" max="15365" width="1.7109375" customWidth="1"/>
    <col min="15366" max="15366" width="48.28515625" customWidth="1"/>
    <col min="15617" max="15617" width="3.42578125" customWidth="1"/>
    <col min="15618" max="15618" width="116" customWidth="1"/>
    <col min="15621" max="15621" width="1.7109375" customWidth="1"/>
    <col min="15622" max="15622" width="48.28515625" customWidth="1"/>
    <col min="15873" max="15873" width="3.42578125" customWidth="1"/>
    <col min="15874" max="15874" width="116" customWidth="1"/>
    <col min="15877" max="15877" width="1.7109375" customWidth="1"/>
    <col min="15878" max="15878" width="48.28515625" customWidth="1"/>
    <col min="16129" max="16129" width="3.42578125" customWidth="1"/>
    <col min="16130" max="16130" width="116" customWidth="1"/>
    <col min="16133" max="16133" width="1.7109375" customWidth="1"/>
    <col min="16134" max="16134" width="48.28515625" customWidth="1"/>
  </cols>
  <sheetData>
    <row r="1" spans="2:6" ht="18.75" thickBot="1">
      <c r="B1" s="1" t="s">
        <v>151</v>
      </c>
    </row>
    <row r="2" spans="2:6" ht="21" customHeight="1">
      <c r="B2" s="2" t="s">
        <v>152</v>
      </c>
      <c r="F2" s="3"/>
    </row>
    <row r="3" spans="2:6" ht="17.25" customHeight="1">
      <c r="B3" s="4" t="s">
        <v>153</v>
      </c>
    </row>
    <row r="4" spans="2:6" ht="18.75" customHeight="1" thickBot="1">
      <c r="B4" s="5" t="s">
        <v>154</v>
      </c>
    </row>
    <row r="5" spans="2:6" ht="22.5" customHeight="1" thickBot="1">
      <c r="B5" s="2" t="s">
        <v>155</v>
      </c>
    </row>
    <row r="6" spans="2:6" ht="63" customHeight="1">
      <c r="B6" s="6" t="s">
        <v>156</v>
      </c>
    </row>
    <row r="7" spans="2:6" ht="19.5" customHeight="1">
      <c r="B7" s="7" t="s">
        <v>157</v>
      </c>
    </row>
    <row r="8" spans="2:6" ht="34.5" customHeight="1">
      <c r="B8" s="8" t="s">
        <v>158</v>
      </c>
    </row>
    <row r="9" spans="2:6" ht="34.5" customHeight="1" thickBot="1">
      <c r="B9" s="9" t="s">
        <v>159</v>
      </c>
    </row>
    <row r="10" spans="2:6" ht="33" customHeight="1">
      <c r="B10" s="10" t="s">
        <v>160</v>
      </c>
    </row>
    <row r="11" spans="2:6" ht="28.5">
      <c r="B11" s="7" t="s">
        <v>161</v>
      </c>
    </row>
    <row r="12" spans="2:6" ht="29.25" thickBot="1">
      <c r="B12" s="11" t="s">
        <v>162</v>
      </c>
    </row>
    <row r="13" spans="2:6" ht="43.5" thickBot="1">
      <c r="B13" s="12" t="s">
        <v>163</v>
      </c>
    </row>
    <row r="14" spans="2:6" ht="28.5">
      <c r="B14" s="6" t="s">
        <v>164</v>
      </c>
    </row>
    <row r="15" spans="2:6" ht="29.25" thickBot="1">
      <c r="B15" s="13" t="s">
        <v>165</v>
      </c>
    </row>
    <row r="16" spans="2:6" ht="28.5">
      <c r="B16" s="14" t="s">
        <v>166</v>
      </c>
    </row>
    <row r="17" spans="2:2" ht="32.25" customHeight="1">
      <c r="B17" s="7" t="s">
        <v>167</v>
      </c>
    </row>
    <row r="18" spans="2:2" ht="33" customHeight="1" thickBot="1">
      <c r="B18" s="7" t="s">
        <v>168</v>
      </c>
    </row>
    <row r="19" spans="2:2">
      <c r="B19" s="6" t="s">
        <v>169</v>
      </c>
    </row>
    <row r="20" spans="2:2" ht="57.75" thickBot="1">
      <c r="B20" s="11" t="s">
        <v>170</v>
      </c>
    </row>
    <row r="21" spans="2:2" ht="18.75" thickBot="1">
      <c r="B21" s="15" t="s">
        <v>171</v>
      </c>
    </row>
    <row r="22" spans="2:2">
      <c r="B22" s="6" t="s">
        <v>172</v>
      </c>
    </row>
    <row r="23" spans="2:2" ht="28.5">
      <c r="B23" s="7" t="s">
        <v>173</v>
      </c>
    </row>
    <row r="24" spans="2:2" ht="28.5">
      <c r="B24" s="7" t="s">
        <v>174</v>
      </c>
    </row>
    <row r="25" spans="2:2" ht="43.5" thickBot="1">
      <c r="B25" s="11" t="s">
        <v>175</v>
      </c>
    </row>
    <row r="26" spans="2:2" ht="28.5">
      <c r="B26" s="16" t="s">
        <v>176</v>
      </c>
    </row>
    <row r="27" spans="2:2" ht="28.5">
      <c r="B27" s="10" t="s">
        <v>177</v>
      </c>
    </row>
    <row r="28" spans="2:2" ht="28.5">
      <c r="B28" s="7" t="s">
        <v>178</v>
      </c>
    </row>
    <row r="29" spans="2:2" ht="28.5">
      <c r="B29" s="7" t="s">
        <v>179</v>
      </c>
    </row>
    <row r="30" spans="2:2">
      <c r="B30" s="7" t="s">
        <v>180</v>
      </c>
    </row>
    <row r="31" spans="2:2" ht="57.75" thickBot="1">
      <c r="B31" s="17" t="s">
        <v>181</v>
      </c>
    </row>
    <row r="32" spans="2:2" ht="18.75" thickBot="1">
      <c r="B32" s="15" t="s">
        <v>182</v>
      </c>
    </row>
    <row r="33" spans="2:2" ht="57">
      <c r="B33" s="6" t="s">
        <v>183</v>
      </c>
    </row>
    <row r="34" spans="2:2" ht="29.25" thickBot="1">
      <c r="B34" s="11" t="s">
        <v>184</v>
      </c>
    </row>
    <row r="35" spans="2:2">
      <c r="B35" s="6" t="s">
        <v>185</v>
      </c>
    </row>
    <row r="36" spans="2:2" ht="42.75">
      <c r="B36" s="7" t="s">
        <v>186</v>
      </c>
    </row>
    <row r="37" spans="2:2" ht="57">
      <c r="B37" s="7" t="s">
        <v>187</v>
      </c>
    </row>
    <row r="38" spans="2:2" ht="57">
      <c r="B38" s="7" t="s">
        <v>188</v>
      </c>
    </row>
    <row r="39" spans="2:2">
      <c r="B39" s="7" t="s">
        <v>189</v>
      </c>
    </row>
    <row r="40" spans="2:2" ht="15.75" thickBot="1">
      <c r="B40" s="18" t="s">
        <v>190</v>
      </c>
    </row>
    <row r="41" spans="2:2" ht="114">
      <c r="B41" s="19" t="s">
        <v>191</v>
      </c>
    </row>
    <row r="42" spans="2:2" ht="129" thickBot="1">
      <c r="B42" s="18" t="s">
        <v>192</v>
      </c>
    </row>
    <row r="43" spans="2:2" ht="42.75">
      <c r="B43" s="6" t="s">
        <v>193</v>
      </c>
    </row>
    <row r="44" spans="2:2" ht="28.5">
      <c r="B44" s="7" t="s">
        <v>194</v>
      </c>
    </row>
    <row r="45" spans="2:2" ht="28.5">
      <c r="B45" s="20" t="s">
        <v>195</v>
      </c>
    </row>
    <row r="46" spans="2:2" ht="43.5" thickBot="1">
      <c r="B46" s="11" t="s">
        <v>196</v>
      </c>
    </row>
    <row r="48" spans="2:2" ht="24">
      <c r="B48" s="21" t="s">
        <v>197</v>
      </c>
    </row>
    <row r="49" spans="2:2" ht="168">
      <c r="B49" s="22" t="s">
        <v>198</v>
      </c>
    </row>
    <row r="50" spans="2:2" ht="48">
      <c r="B50" s="22" t="s">
        <v>199</v>
      </c>
    </row>
    <row r="51" spans="2:2" ht="48">
      <c r="B51" s="22" t="s">
        <v>200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W F d 0 W M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W F d 0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h X d F g o i k e 4 D g A A A B E A A A A T A B w A R m 9 y b X V s Y X M v U 2 V j d G l v b j E u b S C i G A A o o B Q A A A A A A A A A A A A A A A A A A A A A A A A A A A A r T k 0 u y c z P U w i G 0 I b W A F B L A Q I t A B Q A A g A I A F h X d F j L M s S X p A A A A P U A A A A S A A A A A A A A A A A A A A A A A A A A A A B D b 2 5 m a W c v U G F j a 2 F n Z S 5 4 b W x Q S w E C L Q A U A A I A C A B Y V 3 R Y D 8 r p q 6 Q A A A D p A A A A E w A A A A A A A A A A A A A A A A D w A A A A W 0 N v b n R l b n R f V H l w Z X N d L n h t b F B L A Q I t A B Q A A g A I A F h X d F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7 D 7 C z 6 q V A S L x V N w D W s a c J A A A A A A I A A A A A A B B m A A A A A Q A A I A A A A C c c A S r G 0 0 t R D T e w g J g S c X 7 F b F H H U s i x w X j 9 T 8 S l K g 6 8 A A A A A A 6 A A A A A A g A A I A A A A E b G 7 h e l O + a a b x 9 g + m G f X y n s S X t 6 Y t / Z Y S q H U J p e T / e w U A A A A B 6 c 3 w n X J i 9 G O N j S E x K O t T 2 V 8 G S 1 O e b / R 4 G I r I Z E O O e b S 3 + 6 Z U w h 0 t L i I 2 U U b W s s J 6 t w 7 f M F 5 Z S Y R x x w w w U t Z m K g b P 0 / Z 7 P V s 9 9 k c R 9 0 I h D T Q A A A A L 9 K 2 F t m X t 5 L b d b 0 H 7 k L Z K g I C w Z i L a z V t R P b W U L p S r j 7 L 2 k C H B 1 k 5 7 9 t L Y S A 9 J 0 c 2 C Z F V f h p s 9 3 x B A + Y c Y q K g Y E = < / D a t a M a s h u p > 
</file>

<file path=customXml/itemProps1.xml><?xml version="1.0" encoding="utf-8"?>
<ds:datastoreItem xmlns:ds="http://schemas.openxmlformats.org/officeDocument/2006/customXml" ds:itemID="{F58EC5CA-0F44-4F0E-AB18-A644E656DE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Успех</vt:lpstr>
      <vt:lpstr>Условия работы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«Питомник Успех»© +7 (495) 642 56 37</dc:creator>
  <cp:lastModifiedBy>uspeh buyer</cp:lastModifiedBy>
  <dcterms:created xsi:type="dcterms:W3CDTF">2022-07-27T07:24:33Z</dcterms:created>
  <dcterms:modified xsi:type="dcterms:W3CDTF">2024-04-05T13:50:22Z</dcterms:modified>
</cp:coreProperties>
</file>